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965"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<sst xmlns="http://schemas.openxmlformats.org/spreadsheetml/2006/main" count="492" uniqueCount="302">
  <si>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</si>
  <si>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</si>
  <si>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</si>
  <si>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</si>
  <si>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</si>
  <si>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</si>
  <si>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</si>
  <si>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</si>
  <si>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</si>
  <si>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</si>
  <si>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</si>
  <si>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</si>
  <si>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</si>
  <si>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</si>
  <si>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</si>
  <si>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</si>
  <si>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</si>
  <si>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</si>
  <si>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</si>
  <si>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</si>
  <si>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</si>
  <si>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</si>
  <si>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</si>
  <si>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</si>
  <si>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</si>
  <si>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</si>
  <si>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</si>
  <si>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</si>
  <si>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</si>
  <si>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</si>
  <si>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</si>
  <si>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</si>
  <si>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معدل السعر السابق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</si>
  <si>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</si>
  <si>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</si>
  <si>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</si>
  <si>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</si>
  <si>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</si>
  <si>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</si>
  <si>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</si>
  <si>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</si>
  <si>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</si>
  <si>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</si>
  <si>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</si>
  <si>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</si>
  <si>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</si>
  <si>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</si>
  <si>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</si>
  <si>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</si>
  <si>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</si>
  <si>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</si>
  <si>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</si>
  <si>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</si>
  <si>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</si>
  <si>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</si>
  <si>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</si>
  <si>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</si>
  <si>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</si>
  <si>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</si>
  <si>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</si>
  <si>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</si>
  <si>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</si>
  <si>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</si>
  <si>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</si>
  <si>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</si>
  <si>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</si>
  <si>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</si>
  <si>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</si>
  <si>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</si>
  <si>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</si>
  <si>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</si>
  <si>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</si>
  <si>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</si>
  <si>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</si>
  <si>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</si>
  <si>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 xml:space="preserve">الامين للتأمين </t>
  </si>
  <si>
    <t>NAME</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</si>
  <si>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</si>
  <si>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</si>
  <si>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</si>
  <si>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</si>
  <si>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</si>
  <si>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</si>
  <si>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</si>
  <si>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</si>
  <si>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</si>
  <si>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</si>
  <si>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</si>
  <si>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</si>
  <si>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</si>
  <si>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</si>
  <si>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</si>
  <si>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</si>
  <si>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</si>
  <si>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</si>
  <si>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</si>
  <si>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</si>
  <si>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</si>
  <si>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</si>
  <si>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</si>
  <si>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</si>
  <si>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</si>
  <si>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</si>
  <si>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</si>
  <si>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</si>
  <si>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</si>
  <si>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</si>
  <si>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</si>
  <si>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</si>
  <si>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</si>
  <si>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</si>
  <si>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</si>
  <si>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</si>
  <si>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</si>
  <si>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</si>
  <si>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</si>
  <si>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</si>
  <si>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</si>
  <si>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</si>
  <si>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</si>
  <si>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</si>
  <si>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</si>
  <si>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</si>
  <si>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</si>
  <si>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</si>
  <si>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</si>
  <si>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</si>
  <si>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</si>
  <si>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</si>
  <si>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</si>
  <si>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</si>
  <si>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</si>
  <si>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</si>
  <si>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</si>
  <si>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</si>
  <si>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</si>
  <si>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</si>
  <si>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</si>
  <si>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</si>
  <si>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</si>
  <si>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</si>
  <si>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</si>
  <si>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</si>
  <si>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</si>
  <si>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</si>
  <si>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</si>
  <si>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</si>
  <si>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</si>
  <si>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</si>
  <si>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</si>
  <si>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</si>
  <si>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</si>
  <si>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</si>
  <si>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</si>
  <si>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</si>
  <si>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</si>
  <si>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العراقية للتحويل المالي</t>
  </si>
  <si>
    <t>MTIR</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</si>
  <si>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</si>
  <si>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</si>
  <si>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</si>
  <si>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</si>
  <si>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</si>
  <si>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</si>
  <si>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</si>
  <si>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</si>
  <si>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</si>
  <si>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</si>
  <si>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</si>
  <si>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</si>
  <si>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</si>
  <si>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</si>
  <si>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</si>
  <si>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</si>
  <si>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</si>
  <si>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</si>
  <si>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</si>
  <si>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</si>
  <si>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</si>
  <si>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</si>
  <si>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</si>
  <si>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</si>
  <si>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</si>
  <si>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</si>
  <si>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</si>
  <si>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</si>
  <si>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</si>
  <si>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</si>
  <si>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</si>
  <si>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</si>
  <si>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</si>
  <si>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</si>
  <si>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</si>
  <si>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</si>
  <si>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</si>
  <si>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</si>
  <si>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</si>
  <si>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</si>
  <si>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</si>
  <si>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</si>
  <si>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</si>
  <si>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</si>
  <si>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</si>
  <si>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 xml:space="preserve">الحديثة للانتاج الحيواني (AMAP) </t>
  </si>
  <si>
    <t>بغداد للمشروبات الغازية</t>
  </si>
  <si>
    <t>IBSD</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</si>
  <si>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</si>
  <si>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</si>
  <si>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</si>
  <si>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الشركة لاجل استلام شهادة الاسهم الخاصة وارباح لعام2013 مستصحبين معهم شهادة الاسهم السابقة مع هوية الاحوال المدنية او شهادة الجنسية العراقية .</t>
  </si>
  <si>
    <t>دعت الشركة مساهميها الى مراجعه مقر المصرف لاجل استلام صكوك الارباح لعام 2015 بنسبة 6% من رأس المال اعتبارا من الاحد 2016/4/24.</t>
  </si>
  <si>
    <t>الوطنية للاستثمارات السياحية(HNTI)</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</si>
  <si>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</si>
  <si>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</si>
  <si>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</si>
  <si>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</si>
  <si>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</si>
  <si>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</si>
  <si>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</si>
  <si>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</si>
  <si>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</si>
  <si>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</si>
  <si>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</si>
  <si>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</si>
  <si>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</si>
  <si>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</si>
  <si>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</si>
  <si>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</si>
  <si>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تم ايقاف التداول اعتبارا من جلسة الاثنين 2016/4/18 لعدم تقديم الحسابات الختامية للسنة المالية المنتهية 2015/8/31 ، قررت الهيئة العامة المنعقدة 2016/2/7 زيادة راسمال الشركة  من (17.250) مليار دينار الى (27.600) مليار دينار وفق المادة (55/اولا) من قانون الشركات . سعر الاغلاق (1.800)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</si>
  <si>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</si>
  <si>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</si>
  <si>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</si>
  <si>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</si>
  <si>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</si>
  <si>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مجموع قطاع الاتصالات</t>
  </si>
  <si>
    <t>المصرف الاهلي (BNOI)</t>
  </si>
  <si>
    <t>الاستثمارات السياحية</t>
  </si>
  <si>
    <t xml:space="preserve">الكندي لللقاحات البيطرية </t>
  </si>
  <si>
    <t>تم غلق الاكتتاب  اعتبارا من يوم الاحد 2016/5/16على كامل الاسهم المطروحة البالغة (55) مليار سهم .</t>
  </si>
  <si>
    <t xml:space="preserve">النخبة للمقاولات العامة </t>
  </si>
  <si>
    <t>SNUC</t>
  </si>
  <si>
    <t>تحويل شركات من السوق النظامي الى السوق الثاني</t>
  </si>
  <si>
    <t xml:space="preserve">ايقاف تداول </t>
  </si>
  <si>
    <t xml:space="preserve">شطب ادراج </t>
  </si>
  <si>
    <t xml:space="preserve">مصرف بغداد </t>
  </si>
  <si>
    <t>BBOB</t>
  </si>
  <si>
    <t>الرابطة المالية للتحويل المالي (MTRA)</t>
  </si>
  <si>
    <t>الخاتم للاتصالات</t>
  </si>
  <si>
    <t>TZNI</t>
  </si>
  <si>
    <t xml:space="preserve">المعمورة العقارية </t>
  </si>
  <si>
    <t>SMRI</t>
  </si>
  <si>
    <t>مجموع قطاع الزراعة</t>
  </si>
  <si>
    <t>الامين للتأمين (NAME)</t>
  </si>
  <si>
    <t>دعت الشركة مساهميها الى مراجعه الفندق لاجل استلام ارباحهم للسنوات من 1997 ولغاية 2001وكذلك الذين لم يستلمو شهادة الاسهم الخاصة بهم  .</t>
  </si>
  <si>
    <t>فندق بابل (HBAY)</t>
  </si>
  <si>
    <t>مصرف المنصور  (BMNS)</t>
  </si>
  <si>
    <t>دعت الشركة مساهميها الى مراجعه مقر المصرف  لاجل استلام ارباحهم لعام 2014 اعتبارا من يوم الاثنين 2016/4/4.</t>
  </si>
  <si>
    <t>سيعقد اجتماع الهيئة العامة يوم الاحد 2016/6/19 الساعة العاشرة صباحا في قاعة مصرف بغداد لمناقشة الحسابات الختامية لعام 2015 والمصادقة عليها ,  وسيتم ايقاف التداول اعتبارا من جلسة 2016/6/14.</t>
  </si>
  <si>
    <t>تم شطب ادراج اسهم شركتي المشروبات الغازية للمنطقة الشمالية وبغداد لخدمات السيارات اعتبارا من جلسة الاربعاء الموافق 2016/6/1 استنادا الى قرار هيئة الاوراق المالية واشارة الى قرار مجلس المحافظين لعدم قيامهما بتسديد الاشتراك السنوي الى السوق  , وبذلك يصبح عدد الشركات المدرجة (96) شركة .</t>
  </si>
  <si>
    <t>الصناعات الخفيفة(ITLI)</t>
  </si>
  <si>
    <t>الهلال الصناعية (IHLI)</t>
  </si>
  <si>
    <t>بغداد للمشروبات الغازية (IBSD)</t>
  </si>
  <si>
    <t>تم ايقاف التداول على اسهم الشركة اعتبارا من جلسة الاربعاء الموافق 2016/6/1 استنادا الى قرار هيئة الاوراق المالية واشارة الى قرار مجلس المحافظين لعدم قيامهم بتسديد الاشتراك السنوي الى السوق ولحين قيام الشركة بتسديد الاشتراك السنوي .</t>
  </si>
  <si>
    <t>تم تحويل الشركات المساهمة الواقعة ضمن المناطق الساخنة وهي ( الموصل لمدن الالعاب , فندق اشور , الوطنية لصناعة الاثاث المنزلي ,المواد الانشائية الحديثة) من السوق النظامي الى السوق الثاني اعتبارا من جلسة الاربعاء الموافق 2016/6/1  استنادا الى قرار هيئة الاوراق المالية واشارة الى قرار مجلس المحافظين لعدم قيامهما بتسديد الاشتراك السنوي الى السوق  ، وبذلك يصبح عدد الشركات المدرجة في السوق النظامي (70) شركة والسوق الثاني (26) شركة .</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</si>
  <si>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</si>
  <si>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نشرة التداول في السوق النظامي رقم (105)</t>
  </si>
  <si>
    <t xml:space="preserve">جلسة الخميس2016/6/2  </t>
  </si>
  <si>
    <t>تم اطلاق التداول اعتبارا من جلسة الخميس 2016/6/2 لقيام الشركة بتسديد الاشتراك السنوي الى السوق  .</t>
  </si>
  <si>
    <t>IHLI</t>
  </si>
  <si>
    <t>نشرة الشركات غير المتداولة للسوق النظامي في سوق العراق للاوراق المالية لجلسة الخميس الموافق 2016/6/2</t>
  </si>
  <si>
    <t xml:space="preserve">الهلال الصناعيه </t>
  </si>
  <si>
    <t>نشرة الشركات غير المتداولة للسوق الثاني في سوق العراق للاوراق المالية لجلسة الخميس الموافق 2016/6/2</t>
  </si>
  <si>
    <t>نشرة الشركات المتوقفة عن التداول بقرار من هيئة الاوراق المالية لجلسة الخميس الموافق 2016/6/2</t>
  </si>
  <si>
    <t>اخبار الشركات المساهمة المدرجة  في سوق العراق للاوراق المالية لجلسة يوم الخميس الموافق 2016/6/2</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</si>
  <si>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</si>
  <si>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</si>
  <si>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عقد اجتماع الهيئة العامة يوم الخميس 2016/6/2 الساعة العاشرة صباحا في مقر الشركة لمناقشة الحسابات الختامية لعام 2015 والمصادقة عليها ,  وتم ايقاف التداول اعتبارا من جلسة 2016/5/30.</t>
  </si>
  <si>
    <t>سيعقد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وسيتم ايقاف التداول اعتبارا من جلسة 2016/6/13.</t>
  </si>
  <si>
    <t>الحديثة للانتاج الحيواني (AMAP)</t>
  </si>
  <si>
    <t>سيتم ادراج اسهم الزيادة البالغة (195.300.000) سهم واطلاقها في التداول اعتبارا من جلسة الاحد الموافق 2016/6/5 بعد قرار الهيئة العامة المنعقدة 2015/12/15  زيادة رأس المال من (3.906.000.000)  دينار الى (4.101.300.000) دينار وفق المادة (55/ثانيا) من قانون الشركات</t>
  </si>
  <si>
    <t>مجموع قطاع التأمين</t>
  </si>
  <si>
    <t>بلغ الرقم القياسي العام (518.310) نقطة منخفضا بنسبة (0.12%)</t>
  </si>
  <si>
    <t xml:space="preserve">جلسة الخميس 2016/6/2 </t>
  </si>
  <si>
    <t>نشرة  تداول الاسهم المشتراة لغير العراقيين في السوق النظامي</t>
  </si>
  <si>
    <t>المصرف التجاري العراقي</t>
  </si>
  <si>
    <t xml:space="preserve">مصرف الاستثمار العراقي </t>
  </si>
  <si>
    <t>مصرف اشور</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</si>
  <si>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</si>
  <si>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</si>
  <si>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</si>
  <si>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</si>
  <si>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</si>
  <si>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 xml:space="preserve">مصرف الأئتمان العراقي </t>
  </si>
  <si>
    <t xml:space="preserve">مصرف الخليج التجاري </t>
  </si>
  <si>
    <t>المعمورة للاستثمارات العقارية</t>
  </si>
  <si>
    <t>المنصور للصناعات الدوائية</t>
  </si>
  <si>
    <t>الصناعات الكيمياوية والبلاستيكية</t>
  </si>
  <si>
    <t xml:space="preserve">قطاع الفنادق والسياحة </t>
  </si>
  <si>
    <t>فندق المنصور</t>
  </si>
  <si>
    <t xml:space="preserve">مجموع قطاع الفنادق والسياحة </t>
  </si>
  <si>
    <t>سيتم اطلاق التداول على اسهم شركة اعتبارا من جلسة الاحد الموافق 2016/6/5 بعد قرار الهيئة العامة المنعقدة يوم الخميس2016/5/26   المصادقة على الحسابات الختامية لعام 2015  وتدوير الارباح المتحققة لعام 2015  وانتخاب مجلس ادارة جديد .</t>
  </si>
  <si>
    <t>سيتم ادراج اسهم الزيادة البالغة (195.300.000) سهم واطلاقها في التداول اعتبارا من جلسة الاحد الموافق 2016/6/5 بعد قرار الهيئة العامة المنعقدة 2015/12/15  زيادة رأس المال من (3.906.000.000)  دينار الى (4.101.300.000) دينار وفق المادة (55/ثانيا) من قانون الشركات .</t>
  </si>
</sst>
</file>

<file path=xl/styles.xml><?xml version="1.0" encoding="utf-8"?>
<styleSheet xmlns="http://schemas.openxmlformats.org/spreadsheetml/2006/main">
  <numFmts count="26">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b/>
      <sz val="18"/>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2"/>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rgb="FF002060"/>
      <name val="Calibri"/>
      <family val="2"/>
    </font>
    <font>
      <b/>
      <sz val="22"/>
      <color rgb="FF002060"/>
      <name val="Arial"/>
      <family val="2"/>
    </font>
    <font>
      <b/>
      <sz val="12"/>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0">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73"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72"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73"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79" fillId="0" borderId="0" xfId="0" applyFont="1" applyFill="1" applyBorder="1" applyAlignment="1">
      <alignmen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73" fontId="89" fillId="0" borderId="0" xfId="326" applyNumberFormat="1" applyFont="1" applyAlignment="1">
      <alignment horizontal="right" vertical="center"/>
      <protection/>
    </xf>
    <xf numFmtId="173"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73"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173" fontId="9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8"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24" fillId="0" borderId="0" xfId="0" applyFont="1" applyAlignment="1">
      <alignment vertical="center"/>
    </xf>
    <xf numFmtId="173" fontId="85" fillId="0" borderId="22" xfId="0" applyNumberFormat="1" applyFont="1" applyBorder="1" applyAlignment="1">
      <alignment horizontal="right" vertical="center" wrapText="1"/>
    </xf>
    <xf numFmtId="173" fontId="85" fillId="0" borderId="23" xfId="0" applyNumberFormat="1" applyFont="1" applyBorder="1" applyAlignment="1">
      <alignment horizontal="right" vertical="center" wrapText="1"/>
    </xf>
    <xf numFmtId="173" fontId="85" fillId="0" borderId="26" xfId="0" applyNumberFormat="1" applyFont="1" applyBorder="1" applyAlignment="1">
      <alignment horizontal="right" vertical="center" wrapText="1"/>
    </xf>
    <xf numFmtId="0" fontId="79" fillId="0" borderId="26" xfId="0" applyFont="1" applyFill="1" applyBorder="1" applyAlignment="1">
      <alignment horizontal="center" vertical="center"/>
    </xf>
    <xf numFmtId="0" fontId="79" fillId="0" borderId="19" xfId="0" applyFont="1" applyFill="1" applyBorder="1" applyAlignment="1">
      <alignment horizontal="center" vertical="center"/>
    </xf>
    <xf numFmtId="173" fontId="84" fillId="0" borderId="19" xfId="0" applyNumberFormat="1" applyFont="1" applyBorder="1" applyAlignment="1">
      <alignment horizontal="center" vertical="center"/>
    </xf>
    <xf numFmtId="0" fontId="79" fillId="0" borderId="22" xfId="144" applyFont="1" applyFill="1" applyBorder="1" applyAlignment="1">
      <alignment horizontal="center" vertical="center"/>
      <protection/>
    </xf>
    <xf numFmtId="0" fontId="79" fillId="0" borderId="23" xfId="144" applyFont="1" applyFill="1" applyBorder="1" applyAlignment="1">
      <alignment horizontal="center" vertical="center"/>
      <protection/>
    </xf>
    <xf numFmtId="0" fontId="79" fillId="0" borderId="26" xfId="144" applyFont="1" applyFill="1" applyBorder="1" applyAlignment="1">
      <alignment horizontal="center" vertical="center"/>
      <protection/>
    </xf>
    <xf numFmtId="0" fontId="85" fillId="0" borderId="22" xfId="144" applyFont="1" applyFill="1" applyBorder="1" applyAlignment="1">
      <alignment horizontal="right" vertical="center"/>
      <protection/>
    </xf>
    <xf numFmtId="0" fontId="85" fillId="0" borderId="26" xfId="144" applyFont="1" applyFill="1" applyBorder="1" applyAlignment="1">
      <alignment horizontal="right" vertical="center"/>
      <protection/>
    </xf>
    <xf numFmtId="3" fontId="92" fillId="0" borderId="0" xfId="0" applyNumberFormat="1" applyFont="1" applyAlignment="1">
      <alignment horizontal="right" vertical="center"/>
    </xf>
    <xf numFmtId="0" fontId="79" fillId="0" borderId="22" xfId="0" applyFont="1" applyFill="1" applyBorder="1" applyAlignment="1">
      <alignment horizontal="center" vertical="center"/>
    </xf>
    <xf numFmtId="173" fontId="76" fillId="0" borderId="22" xfId="0" applyNumberFormat="1" applyFont="1" applyBorder="1" applyAlignment="1">
      <alignment horizontal="center" vertical="center"/>
    </xf>
    <xf numFmtId="173" fontId="76" fillId="0" borderId="23" xfId="0" applyNumberFormat="1" applyFont="1" applyBorder="1" applyAlignment="1">
      <alignment horizontal="center" vertical="center"/>
    </xf>
    <xf numFmtId="173" fontId="76" fillId="0" borderId="26" xfId="0" applyNumberFormat="1" applyFont="1" applyBorder="1" applyAlignment="1">
      <alignment horizontal="center" vertical="center"/>
    </xf>
    <xf numFmtId="173" fontId="84" fillId="0" borderId="22" xfId="0" applyNumberFormat="1" applyFont="1" applyBorder="1" applyAlignment="1">
      <alignment horizontal="center" vertical="center"/>
    </xf>
    <xf numFmtId="173" fontId="84" fillId="0" borderId="23" xfId="0" applyNumberFormat="1" applyFont="1" applyBorder="1" applyAlignment="1">
      <alignment horizontal="center" vertical="center"/>
    </xf>
    <xf numFmtId="173" fontId="84" fillId="0" borderId="26" xfId="0" applyNumberFormat="1" applyFont="1" applyBorder="1" applyAlignment="1">
      <alignment horizontal="center" vertical="center"/>
    </xf>
    <xf numFmtId="172" fontId="89" fillId="0" borderId="0" xfId="326" applyNumberFormat="1" applyFont="1" applyAlignment="1">
      <alignment horizontal="right" vertical="center"/>
      <protection/>
    </xf>
    <xf numFmtId="0" fontId="96" fillId="0" borderId="0" xfId="326" applyFont="1" applyAlignment="1">
      <alignment horizontal="right" vertical="center"/>
      <protection/>
    </xf>
    <xf numFmtId="0" fontId="76" fillId="0" borderId="22" xfId="0" applyFont="1" applyFill="1" applyBorder="1" applyAlignment="1">
      <alignment horizontal="center" vertical="center"/>
    </xf>
    <xf numFmtId="0" fontId="76" fillId="0" borderId="26" xfId="0" applyFont="1" applyFill="1" applyBorder="1" applyAlignment="1">
      <alignment horizontal="center" vertical="center"/>
    </xf>
    <xf numFmtId="1" fontId="89" fillId="0" borderId="0" xfId="326" applyNumberFormat="1" applyFont="1" applyAlignment="1">
      <alignment horizontal="right" vertical="center"/>
      <protection/>
    </xf>
    <xf numFmtId="0" fontId="85" fillId="0" borderId="22" xfId="0" applyFont="1" applyBorder="1" applyAlignment="1">
      <alignment horizontal="right" vertical="center" wrapText="1"/>
    </xf>
    <xf numFmtId="0" fontId="85" fillId="0" borderId="26" xfId="0" applyFont="1" applyBorder="1" applyAlignment="1">
      <alignment horizontal="right" vertical="center" wrapText="1"/>
    </xf>
    <xf numFmtId="0" fontId="79" fillId="0" borderId="22" xfId="143" applyFont="1" applyFill="1" applyBorder="1" applyAlignment="1">
      <alignment horizontal="center" vertical="center"/>
      <protection/>
    </xf>
    <xf numFmtId="0" fontId="79" fillId="0" borderId="23" xfId="143" applyFont="1" applyFill="1" applyBorder="1" applyAlignment="1">
      <alignment horizontal="center" vertical="center"/>
      <protection/>
    </xf>
    <xf numFmtId="0" fontId="79" fillId="0" borderId="26" xfId="143" applyFont="1" applyFill="1" applyBorder="1" applyAlignment="1">
      <alignment horizontal="center" vertical="center"/>
      <protection/>
    </xf>
    <xf numFmtId="0" fontId="79" fillId="0" borderId="23" xfId="0" applyFont="1" applyFill="1" applyBorder="1" applyAlignment="1">
      <alignment horizontal="center" vertical="center"/>
    </xf>
    <xf numFmtId="0" fontId="79" fillId="0" borderId="19" xfId="143" applyFont="1" applyFill="1" applyBorder="1" applyAlignment="1">
      <alignment horizontal="center" vertical="center"/>
      <protection/>
    </xf>
    <xf numFmtId="0" fontId="97" fillId="56" borderId="22" xfId="0" applyFont="1" applyFill="1" applyBorder="1" applyAlignment="1">
      <alignment horizontal="center" vertical="center"/>
    </xf>
    <xf numFmtId="0" fontId="97" fillId="56" borderId="23" xfId="0" applyFont="1" applyFill="1" applyBorder="1" applyAlignment="1">
      <alignment horizontal="center" vertical="center"/>
    </xf>
    <xf numFmtId="0" fontId="97" fillId="56" borderId="26" xfId="0" applyFont="1" applyFill="1" applyBorder="1" applyAlignment="1">
      <alignment horizontal="center" vertical="center"/>
    </xf>
    <xf numFmtId="0" fontId="98" fillId="0" borderId="27" xfId="0" applyFont="1" applyFill="1" applyBorder="1" applyAlignment="1">
      <alignment horizontal="center" vertical="center"/>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5" fillId="0" borderId="33" xfId="0" applyFont="1" applyBorder="1" applyAlignment="1">
      <alignment horizontal="righ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4" fillId="0" borderId="0" xfId="0" applyFont="1" applyAlignment="1">
      <alignment horizontal="right" vertical="center"/>
    </xf>
    <xf numFmtId="0" fontId="23" fillId="0" borderId="0" xfId="0" applyFont="1" applyAlignment="1">
      <alignment horizontal="right" vertical="center"/>
    </xf>
    <xf numFmtId="0" fontId="88" fillId="0" borderId="34" xfId="144" applyFont="1" applyBorder="1" applyAlignment="1">
      <alignment horizontal="center" vertical="center"/>
      <protection/>
    </xf>
    <xf numFmtId="0" fontId="88" fillId="0" borderId="35" xfId="144" applyFont="1" applyBorder="1" applyAlignment="1">
      <alignment horizontal="center" vertical="center"/>
      <protection/>
    </xf>
    <xf numFmtId="0" fontId="88" fillId="0" borderId="36" xfId="144" applyFont="1" applyBorder="1" applyAlignment="1">
      <alignment horizontal="center" vertical="center"/>
      <protection/>
    </xf>
    <xf numFmtId="0" fontId="88" fillId="0" borderId="21"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0" xfId="144" applyFont="1" applyBorder="1" applyAlignment="1">
      <alignment horizontal="center" vertical="center"/>
      <protection/>
    </xf>
    <xf numFmtId="173" fontId="85" fillId="0" borderId="19" xfId="0" applyNumberFormat="1" applyFont="1" applyBorder="1" applyAlignment="1">
      <alignment horizontal="right" vertical="center" wrapText="1"/>
    </xf>
    <xf numFmtId="0" fontId="89" fillId="0" borderId="40" xfId="144" applyFont="1" applyBorder="1" applyAlignment="1">
      <alignment horizontal="center" vertical="center"/>
      <protection/>
    </xf>
    <xf numFmtId="174" fontId="89" fillId="57" borderId="41" xfId="143" applyNumberFormat="1" applyFont="1" applyFill="1" applyBorder="1" applyAlignment="1">
      <alignment horizontal="right" vertical="center"/>
      <protection/>
    </xf>
    <xf numFmtId="174" fontId="89" fillId="57" borderId="42" xfId="143" applyNumberFormat="1" applyFont="1" applyFill="1" applyBorder="1" applyAlignment="1">
      <alignment horizontal="right" vertical="center"/>
      <protection/>
    </xf>
    <xf numFmtId="173"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629150" y="9525"/>
          <a:ext cx="17145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6"/>
  <sheetViews>
    <sheetView rightToLeft="1" tabSelected="1" zoomScaleSheetLayoutView="112" workbookViewId="0" topLeftCell="A58">
      <selection activeCell="O8" sqref="O8"/>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91" t="s">
        <v>0</v>
      </c>
      <c r="C1" s="91"/>
      <c r="D1" s="91"/>
      <c r="E1" s="91"/>
      <c r="H1" s="17"/>
      <c r="I1" s="17"/>
    </row>
    <row r="2" spans="2:4" ht="36" customHeight="1">
      <c r="B2" s="51" t="s">
        <v>266</v>
      </c>
      <c r="C2" s="51"/>
      <c r="D2" s="51"/>
    </row>
    <row r="3" spans="2:14" ht="27" customHeight="1">
      <c r="B3" s="35" t="s">
        <v>2</v>
      </c>
      <c r="C3" s="82">
        <v>845996350.85</v>
      </c>
      <c r="D3" s="82"/>
      <c r="E3" s="82"/>
      <c r="F3" s="36"/>
      <c r="G3" s="12"/>
      <c r="H3" s="37"/>
      <c r="I3" s="38"/>
      <c r="J3" s="36"/>
      <c r="K3" s="36"/>
      <c r="L3" s="35" t="s">
        <v>6</v>
      </c>
      <c r="M3" s="39"/>
      <c r="N3" s="40">
        <v>37</v>
      </c>
    </row>
    <row r="4" spans="2:14" ht="24.75" customHeight="1">
      <c r="B4" s="35" t="s">
        <v>3</v>
      </c>
      <c r="C4" s="82">
        <v>1060685952</v>
      </c>
      <c r="D4" s="82"/>
      <c r="E4" s="82"/>
      <c r="F4" s="36"/>
      <c r="G4" s="36"/>
      <c r="H4" s="41"/>
      <c r="I4" s="38"/>
      <c r="J4" s="36"/>
      <c r="K4" s="36"/>
      <c r="L4" s="35" t="s">
        <v>7</v>
      </c>
      <c r="M4" s="39"/>
      <c r="N4" s="40">
        <v>13</v>
      </c>
    </row>
    <row r="5" spans="2:14" ht="24.75" customHeight="1">
      <c r="B5" s="42" t="s">
        <v>4</v>
      </c>
      <c r="C5" s="94">
        <v>457</v>
      </c>
      <c r="D5" s="94"/>
      <c r="E5" s="43"/>
      <c r="F5" s="36"/>
      <c r="G5" s="36"/>
      <c r="H5" s="38"/>
      <c r="I5" s="38"/>
      <c r="J5" s="36"/>
      <c r="K5" s="36"/>
      <c r="L5" s="35" t="s">
        <v>8</v>
      </c>
      <c r="M5" s="39"/>
      <c r="N5" s="40">
        <v>7</v>
      </c>
    </row>
    <row r="6" spans="2:14" ht="26.25" customHeight="1">
      <c r="B6" s="44" t="s">
        <v>52</v>
      </c>
      <c r="C6" s="90">
        <v>518.31</v>
      </c>
      <c r="D6" s="90"/>
      <c r="E6" s="39"/>
      <c r="F6" s="1"/>
      <c r="G6" s="36"/>
      <c r="H6" s="38"/>
      <c r="I6" s="38"/>
      <c r="J6" s="45"/>
      <c r="K6" s="36"/>
      <c r="L6" s="35" t="s">
        <v>9</v>
      </c>
      <c r="M6" s="39"/>
      <c r="N6" s="46">
        <v>2</v>
      </c>
    </row>
    <row r="7" spans="2:14" s="7" customFormat="1" ht="27" customHeight="1">
      <c r="B7" s="42" t="s">
        <v>1</v>
      </c>
      <c r="C7" s="61">
        <v>-0.12</v>
      </c>
      <c r="D7" s="47"/>
      <c r="E7" s="42"/>
      <c r="F7" s="36"/>
      <c r="G7" s="48"/>
      <c r="H7" s="38"/>
      <c r="I7" s="38"/>
      <c r="J7" s="45"/>
      <c r="K7" s="36"/>
      <c r="L7" s="35" t="s">
        <v>10</v>
      </c>
      <c r="M7" s="39"/>
      <c r="N7" s="40">
        <v>15</v>
      </c>
    </row>
    <row r="8" spans="2:15" ht="28.5" customHeight="1">
      <c r="B8" s="35" t="s">
        <v>5</v>
      </c>
      <c r="C8" s="46">
        <v>96</v>
      </c>
      <c r="D8" s="46"/>
      <c r="E8" s="39"/>
      <c r="F8" s="36"/>
      <c r="G8" s="36"/>
      <c r="H8" s="38"/>
      <c r="I8" s="41"/>
      <c r="J8" s="45"/>
      <c r="K8" s="36"/>
      <c r="L8" s="49" t="s">
        <v>11</v>
      </c>
      <c r="M8" s="39"/>
      <c r="N8" s="50">
        <v>42</v>
      </c>
      <c r="O8" s="2"/>
    </row>
    <row r="9" spans="5:14" s="7" customFormat="1" ht="27.75" customHeight="1">
      <c r="E9" s="105" t="s">
        <v>265</v>
      </c>
      <c r="F9" s="105"/>
      <c r="G9" s="105"/>
      <c r="H9" s="105"/>
      <c r="I9" s="105"/>
      <c r="J9" s="105"/>
      <c r="K9" s="105"/>
      <c r="N9" s="3"/>
    </row>
    <row r="10" spans="1:14" s="7" customFormat="1" ht="40.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7" customHeight="1">
      <c r="A11" s="11"/>
      <c r="B11" s="99" t="s">
        <v>24</v>
      </c>
      <c r="C11" s="101"/>
      <c r="D11" s="101"/>
      <c r="E11" s="101"/>
      <c r="F11" s="101"/>
      <c r="G11" s="101"/>
      <c r="H11" s="101"/>
      <c r="I11" s="101"/>
      <c r="J11" s="101"/>
      <c r="K11" s="101"/>
      <c r="L11" s="101"/>
      <c r="M11" s="101"/>
      <c r="N11" s="101"/>
    </row>
    <row r="12" spans="1:14" s="7" customFormat="1" ht="27" customHeight="1">
      <c r="A12" s="11"/>
      <c r="B12" s="52" t="s">
        <v>79</v>
      </c>
      <c r="C12" s="52" t="s">
        <v>80</v>
      </c>
      <c r="D12" s="53">
        <v>0.28</v>
      </c>
      <c r="E12" s="53">
        <v>0.28</v>
      </c>
      <c r="F12" s="53">
        <v>0.28</v>
      </c>
      <c r="G12" s="53">
        <v>0.28</v>
      </c>
      <c r="H12" s="53">
        <v>0.27</v>
      </c>
      <c r="I12" s="53">
        <v>0.28</v>
      </c>
      <c r="J12" s="53">
        <v>0.27</v>
      </c>
      <c r="K12" s="54">
        <v>3.7</v>
      </c>
      <c r="L12" s="55">
        <v>2</v>
      </c>
      <c r="M12" s="56">
        <v>4000000</v>
      </c>
      <c r="N12" s="56">
        <v>1120000</v>
      </c>
    </row>
    <row r="13" spans="1:14" s="7" customFormat="1" ht="27" customHeight="1">
      <c r="A13" s="11"/>
      <c r="B13" s="52" t="s">
        <v>98</v>
      </c>
      <c r="C13" s="52" t="s">
        <v>99</v>
      </c>
      <c r="D13" s="53">
        <v>0.19</v>
      </c>
      <c r="E13" s="53">
        <v>0.19</v>
      </c>
      <c r="F13" s="53">
        <v>0.19</v>
      </c>
      <c r="G13" s="53">
        <v>0.19</v>
      </c>
      <c r="H13" s="53">
        <v>0.19</v>
      </c>
      <c r="I13" s="53">
        <v>0.19</v>
      </c>
      <c r="J13" s="53">
        <v>0.19</v>
      </c>
      <c r="K13" s="54">
        <v>0</v>
      </c>
      <c r="L13" s="55">
        <v>2</v>
      </c>
      <c r="M13" s="56">
        <v>547165</v>
      </c>
      <c r="N13" s="56">
        <v>103961.35</v>
      </c>
    </row>
    <row r="14" spans="1:14" s="7" customFormat="1" ht="27" customHeight="1">
      <c r="A14" s="11"/>
      <c r="B14" s="29" t="s">
        <v>244</v>
      </c>
      <c r="C14" s="29" t="s">
        <v>245</v>
      </c>
      <c r="D14" s="53">
        <v>0.76</v>
      </c>
      <c r="E14" s="53">
        <v>0.77</v>
      </c>
      <c r="F14" s="53">
        <v>0.75</v>
      </c>
      <c r="G14" s="53">
        <v>0.76</v>
      </c>
      <c r="H14" s="53">
        <v>0.74</v>
      </c>
      <c r="I14" s="53">
        <v>0.75</v>
      </c>
      <c r="J14" s="53">
        <v>0.76</v>
      </c>
      <c r="K14" s="54">
        <v>-1.32</v>
      </c>
      <c r="L14" s="55">
        <v>70</v>
      </c>
      <c r="M14" s="56">
        <v>309376096</v>
      </c>
      <c r="N14" s="56">
        <v>234060332.96</v>
      </c>
    </row>
    <row r="15" spans="1:14" s="7" customFormat="1" ht="27" customHeight="1">
      <c r="A15" s="11"/>
      <c r="B15" s="52" t="s">
        <v>149</v>
      </c>
      <c r="C15" s="52" t="s">
        <v>150</v>
      </c>
      <c r="D15" s="53">
        <v>0.41</v>
      </c>
      <c r="E15" s="53">
        <v>0.41</v>
      </c>
      <c r="F15" s="53">
        <v>0.39</v>
      </c>
      <c r="G15" s="53">
        <v>0.4</v>
      </c>
      <c r="H15" s="53">
        <v>0.4</v>
      </c>
      <c r="I15" s="53">
        <v>0.39</v>
      </c>
      <c r="J15" s="53">
        <v>0.41</v>
      </c>
      <c r="K15" s="54">
        <v>-4.88</v>
      </c>
      <c r="L15" s="55">
        <v>23</v>
      </c>
      <c r="M15" s="56">
        <v>104750000</v>
      </c>
      <c r="N15" s="56">
        <v>41927500</v>
      </c>
    </row>
    <row r="16" spans="1:14" s="7" customFormat="1" ht="27" customHeight="1">
      <c r="A16" s="11"/>
      <c r="B16" s="29" t="s">
        <v>177</v>
      </c>
      <c r="C16" s="29" t="s">
        <v>178</v>
      </c>
      <c r="D16" s="53">
        <v>0.19</v>
      </c>
      <c r="E16" s="53">
        <v>0.19</v>
      </c>
      <c r="F16" s="53">
        <v>0.19</v>
      </c>
      <c r="G16" s="53">
        <v>0.19</v>
      </c>
      <c r="H16" s="53">
        <v>0.18</v>
      </c>
      <c r="I16" s="53">
        <v>0.19</v>
      </c>
      <c r="J16" s="53">
        <v>0.18</v>
      </c>
      <c r="K16" s="54">
        <v>5.56</v>
      </c>
      <c r="L16" s="55">
        <v>1</v>
      </c>
      <c r="M16" s="56">
        <v>371332</v>
      </c>
      <c r="N16" s="56">
        <v>70553.08</v>
      </c>
    </row>
    <row r="17" spans="1:14" s="7" customFormat="1" ht="27" customHeight="1">
      <c r="A17" s="11"/>
      <c r="B17" s="52" t="s">
        <v>187</v>
      </c>
      <c r="C17" s="52" t="s">
        <v>188</v>
      </c>
      <c r="D17" s="53">
        <v>0.16</v>
      </c>
      <c r="E17" s="53">
        <v>0.16</v>
      </c>
      <c r="F17" s="53">
        <v>0.15</v>
      </c>
      <c r="G17" s="53">
        <v>0.15</v>
      </c>
      <c r="H17" s="53">
        <v>0.15</v>
      </c>
      <c r="I17" s="53">
        <v>0.15</v>
      </c>
      <c r="J17" s="53">
        <v>0.15</v>
      </c>
      <c r="K17" s="54">
        <v>0</v>
      </c>
      <c r="L17" s="55">
        <v>10</v>
      </c>
      <c r="M17" s="56">
        <v>34900000</v>
      </c>
      <c r="N17" s="56">
        <v>5255000</v>
      </c>
    </row>
    <row r="18" spans="1:14" s="7" customFormat="1" ht="27" customHeight="1">
      <c r="A18" s="11"/>
      <c r="B18" s="52" t="s">
        <v>71</v>
      </c>
      <c r="C18" s="52" t="s">
        <v>72</v>
      </c>
      <c r="D18" s="53">
        <v>0.35</v>
      </c>
      <c r="E18" s="53">
        <v>0.35</v>
      </c>
      <c r="F18" s="53">
        <v>0.35</v>
      </c>
      <c r="G18" s="53">
        <v>0.35</v>
      </c>
      <c r="H18" s="53">
        <v>0.35</v>
      </c>
      <c r="I18" s="53">
        <v>0.35</v>
      </c>
      <c r="J18" s="53">
        <v>0.35</v>
      </c>
      <c r="K18" s="54">
        <v>0</v>
      </c>
      <c r="L18" s="55">
        <v>16</v>
      </c>
      <c r="M18" s="56">
        <v>92100000</v>
      </c>
      <c r="N18" s="56">
        <v>32235000</v>
      </c>
    </row>
    <row r="19" spans="1:14" s="7" customFormat="1" ht="27" customHeight="1">
      <c r="A19" s="11"/>
      <c r="B19" s="52" t="s">
        <v>101</v>
      </c>
      <c r="C19" s="52" t="s">
        <v>102</v>
      </c>
      <c r="D19" s="53">
        <v>0.45</v>
      </c>
      <c r="E19" s="53">
        <v>0.45</v>
      </c>
      <c r="F19" s="53">
        <v>0.45</v>
      </c>
      <c r="G19" s="53">
        <v>0.45</v>
      </c>
      <c r="H19" s="53">
        <v>0.44</v>
      </c>
      <c r="I19" s="53">
        <v>0.45</v>
      </c>
      <c r="J19" s="53">
        <v>0.45</v>
      </c>
      <c r="K19" s="54">
        <v>0</v>
      </c>
      <c r="L19" s="55">
        <v>14</v>
      </c>
      <c r="M19" s="56">
        <v>46799053</v>
      </c>
      <c r="N19" s="56">
        <v>21059573.85</v>
      </c>
    </row>
    <row r="20" spans="1:14" s="7" customFormat="1" ht="27" customHeight="1">
      <c r="A20" s="11"/>
      <c r="B20" s="29" t="s">
        <v>96</v>
      </c>
      <c r="C20" s="29" t="s">
        <v>97</v>
      </c>
      <c r="D20" s="53">
        <v>0.41</v>
      </c>
      <c r="E20" s="53">
        <v>0.41</v>
      </c>
      <c r="F20" s="53">
        <v>0.41</v>
      </c>
      <c r="G20" s="53">
        <v>0.41</v>
      </c>
      <c r="H20" s="53">
        <v>0.4</v>
      </c>
      <c r="I20" s="53">
        <v>0.41</v>
      </c>
      <c r="J20" s="53">
        <v>0.4</v>
      </c>
      <c r="K20" s="54">
        <v>2.5</v>
      </c>
      <c r="L20" s="55">
        <v>1</v>
      </c>
      <c r="M20" s="56">
        <v>200000</v>
      </c>
      <c r="N20" s="56">
        <v>82000</v>
      </c>
    </row>
    <row r="21" spans="1:14" s="7" customFormat="1" ht="27" customHeight="1">
      <c r="A21" s="11"/>
      <c r="B21" s="52" t="s">
        <v>40</v>
      </c>
      <c r="C21" s="52" t="s">
        <v>39</v>
      </c>
      <c r="D21" s="53">
        <v>0.32</v>
      </c>
      <c r="E21" s="53">
        <v>0.32</v>
      </c>
      <c r="F21" s="53">
        <v>0.31</v>
      </c>
      <c r="G21" s="53">
        <v>0.31</v>
      </c>
      <c r="H21" s="53">
        <v>0.31</v>
      </c>
      <c r="I21" s="53">
        <v>0.31</v>
      </c>
      <c r="J21" s="53">
        <v>0.31</v>
      </c>
      <c r="K21" s="54">
        <v>0</v>
      </c>
      <c r="L21" s="55">
        <v>6</v>
      </c>
      <c r="M21" s="56">
        <v>4040000</v>
      </c>
      <c r="N21" s="56">
        <v>1252800</v>
      </c>
    </row>
    <row r="22" spans="1:14" s="7" customFormat="1" ht="27" customHeight="1">
      <c r="A22" s="11"/>
      <c r="B22" s="52" t="s">
        <v>195</v>
      </c>
      <c r="C22" s="52" t="s">
        <v>196</v>
      </c>
      <c r="D22" s="53">
        <v>0.19</v>
      </c>
      <c r="E22" s="53">
        <v>0.19</v>
      </c>
      <c r="F22" s="53">
        <v>0.19</v>
      </c>
      <c r="G22" s="53">
        <v>0.19</v>
      </c>
      <c r="H22" s="53">
        <v>0.19</v>
      </c>
      <c r="I22" s="53">
        <v>0.19</v>
      </c>
      <c r="J22" s="53">
        <v>0.19</v>
      </c>
      <c r="K22" s="54">
        <v>0</v>
      </c>
      <c r="L22" s="55">
        <v>4</v>
      </c>
      <c r="M22" s="56">
        <v>30500000</v>
      </c>
      <c r="N22" s="56">
        <v>5795000</v>
      </c>
    </row>
    <row r="23" spans="1:14" s="7" customFormat="1" ht="27" customHeight="1">
      <c r="A23" s="11"/>
      <c r="B23" s="52" t="s">
        <v>189</v>
      </c>
      <c r="C23" s="52" t="s">
        <v>190</v>
      </c>
      <c r="D23" s="53">
        <v>0.85</v>
      </c>
      <c r="E23" s="53">
        <v>0.85</v>
      </c>
      <c r="F23" s="53">
        <v>0.85</v>
      </c>
      <c r="G23" s="53">
        <v>0.85</v>
      </c>
      <c r="H23" s="53">
        <v>0.85</v>
      </c>
      <c r="I23" s="53">
        <v>0.85</v>
      </c>
      <c r="J23" s="53">
        <v>0.85</v>
      </c>
      <c r="K23" s="54">
        <v>0</v>
      </c>
      <c r="L23" s="55">
        <v>6</v>
      </c>
      <c r="M23" s="56">
        <v>16500000</v>
      </c>
      <c r="N23" s="56">
        <v>14025000</v>
      </c>
    </row>
    <row r="24" spans="1:14" s="7" customFormat="1" ht="27" customHeight="1">
      <c r="A24" s="11"/>
      <c r="B24" s="52" t="s">
        <v>121</v>
      </c>
      <c r="C24" s="52" t="s">
        <v>122</v>
      </c>
      <c r="D24" s="53">
        <v>0.47</v>
      </c>
      <c r="E24" s="53">
        <v>0.47</v>
      </c>
      <c r="F24" s="53">
        <v>0.47</v>
      </c>
      <c r="G24" s="53">
        <v>0.47</v>
      </c>
      <c r="H24" s="53">
        <v>0.47</v>
      </c>
      <c r="I24" s="53">
        <v>0.47</v>
      </c>
      <c r="J24" s="53">
        <v>0.47</v>
      </c>
      <c r="K24" s="54">
        <v>0</v>
      </c>
      <c r="L24" s="55">
        <v>9</v>
      </c>
      <c r="M24" s="56">
        <v>42140000</v>
      </c>
      <c r="N24" s="56">
        <v>19805800</v>
      </c>
    </row>
    <row r="25" spans="1:14" s="7" customFormat="1" ht="27" customHeight="1">
      <c r="A25" s="11"/>
      <c r="B25" s="52" t="s">
        <v>169</v>
      </c>
      <c r="C25" s="52" t="s">
        <v>170</v>
      </c>
      <c r="D25" s="53">
        <v>0.9</v>
      </c>
      <c r="E25" s="53">
        <v>0.9</v>
      </c>
      <c r="F25" s="53">
        <v>0.9</v>
      </c>
      <c r="G25" s="53">
        <v>0.9</v>
      </c>
      <c r="H25" s="53">
        <v>0.9</v>
      </c>
      <c r="I25" s="53">
        <v>0.9</v>
      </c>
      <c r="J25" s="53">
        <v>0.9</v>
      </c>
      <c r="K25" s="54">
        <v>0</v>
      </c>
      <c r="L25" s="55">
        <v>3</v>
      </c>
      <c r="M25" s="56">
        <v>143118130</v>
      </c>
      <c r="N25" s="56">
        <v>128806317</v>
      </c>
    </row>
    <row r="26" spans="1:14" s="7" customFormat="1" ht="27" customHeight="1">
      <c r="A26" s="11"/>
      <c r="B26" s="52" t="s">
        <v>143</v>
      </c>
      <c r="C26" s="52" t="s">
        <v>144</v>
      </c>
      <c r="D26" s="53">
        <v>0.22</v>
      </c>
      <c r="E26" s="53">
        <v>0.22</v>
      </c>
      <c r="F26" s="53">
        <v>0.22</v>
      </c>
      <c r="G26" s="53">
        <v>0.22</v>
      </c>
      <c r="H26" s="53">
        <v>0.22</v>
      </c>
      <c r="I26" s="53">
        <v>0.22</v>
      </c>
      <c r="J26" s="53">
        <v>0.22</v>
      </c>
      <c r="K26" s="54">
        <v>0</v>
      </c>
      <c r="L26" s="55">
        <v>2</v>
      </c>
      <c r="M26" s="56">
        <v>3200000</v>
      </c>
      <c r="N26" s="56">
        <v>704000</v>
      </c>
    </row>
    <row r="27" spans="1:14" s="7" customFormat="1" ht="27" customHeight="1">
      <c r="A27" s="11"/>
      <c r="B27" s="92" t="s">
        <v>25</v>
      </c>
      <c r="C27" s="93"/>
      <c r="D27" s="84"/>
      <c r="E27" s="85"/>
      <c r="F27" s="85"/>
      <c r="G27" s="85"/>
      <c r="H27" s="85"/>
      <c r="I27" s="85"/>
      <c r="J27" s="85"/>
      <c r="K27" s="86"/>
      <c r="L27" s="55">
        <f>SUM(L12:L26)</f>
        <v>169</v>
      </c>
      <c r="M27" s="56">
        <f>SUM(M12:M26)</f>
        <v>832541776</v>
      </c>
      <c r="N27" s="56">
        <f>SUM(N12:N26)</f>
        <v>506302838.24</v>
      </c>
    </row>
    <row r="28" spans="1:14" s="7" customFormat="1" ht="27" customHeight="1">
      <c r="A28" s="20"/>
      <c r="B28" s="77" t="s">
        <v>63</v>
      </c>
      <c r="C28" s="78"/>
      <c r="D28" s="78"/>
      <c r="E28" s="78"/>
      <c r="F28" s="78"/>
      <c r="G28" s="78"/>
      <c r="H28" s="78"/>
      <c r="I28" s="78"/>
      <c r="J28" s="78"/>
      <c r="K28" s="78"/>
      <c r="L28" s="78"/>
      <c r="M28" s="78"/>
      <c r="N28" s="79"/>
    </row>
    <row r="29" spans="1:14" s="7" customFormat="1" ht="27" customHeight="1">
      <c r="A29" s="20"/>
      <c r="B29" s="52" t="s">
        <v>64</v>
      </c>
      <c r="C29" s="52" t="s">
        <v>65</v>
      </c>
      <c r="D29" s="53">
        <v>4.75</v>
      </c>
      <c r="E29" s="53">
        <v>4.75</v>
      </c>
      <c r="F29" s="53">
        <v>4.74</v>
      </c>
      <c r="G29" s="53">
        <v>4.75</v>
      </c>
      <c r="H29" s="53">
        <v>4.65</v>
      </c>
      <c r="I29" s="53">
        <v>4.74</v>
      </c>
      <c r="J29" s="53">
        <v>4.75</v>
      </c>
      <c r="K29" s="54">
        <v>-0.21</v>
      </c>
      <c r="L29" s="55">
        <v>5</v>
      </c>
      <c r="M29" s="56">
        <v>400000</v>
      </c>
      <c r="N29" s="56">
        <v>1898500</v>
      </c>
    </row>
    <row r="30" spans="1:14" s="7" customFormat="1" ht="27" customHeight="1">
      <c r="A30" s="20"/>
      <c r="B30" s="29" t="s">
        <v>247</v>
      </c>
      <c r="C30" s="29" t="s">
        <v>248</v>
      </c>
      <c r="D30" s="53">
        <v>3.05</v>
      </c>
      <c r="E30" s="53">
        <v>3.05</v>
      </c>
      <c r="F30" s="53">
        <v>3.05</v>
      </c>
      <c r="G30" s="53">
        <v>3.05</v>
      </c>
      <c r="H30" s="53">
        <v>3.08</v>
      </c>
      <c r="I30" s="53">
        <v>3.05</v>
      </c>
      <c r="J30" s="53">
        <v>3.05</v>
      </c>
      <c r="K30" s="54">
        <v>0</v>
      </c>
      <c r="L30" s="55">
        <v>1</v>
      </c>
      <c r="M30" s="56">
        <v>20000</v>
      </c>
      <c r="N30" s="56">
        <v>61000</v>
      </c>
    </row>
    <row r="31" spans="1:14" s="7" customFormat="1" ht="27" customHeight="1">
      <c r="A31" s="20"/>
      <c r="B31" s="83" t="s">
        <v>234</v>
      </c>
      <c r="C31" s="74"/>
      <c r="D31" s="84"/>
      <c r="E31" s="85"/>
      <c r="F31" s="85"/>
      <c r="G31" s="85"/>
      <c r="H31" s="85"/>
      <c r="I31" s="85"/>
      <c r="J31" s="85"/>
      <c r="K31" s="86"/>
      <c r="L31" s="55">
        <f>SUM(L29:L30)</f>
        <v>6</v>
      </c>
      <c r="M31" s="56">
        <f>SUM(M29:M30)</f>
        <v>420000</v>
      </c>
      <c r="N31" s="56">
        <f>SUM(N29:N30)</f>
        <v>1959500</v>
      </c>
    </row>
    <row r="32" spans="1:14" s="7" customFormat="1" ht="27" customHeight="1">
      <c r="A32" s="20"/>
      <c r="B32" s="77" t="s">
        <v>58</v>
      </c>
      <c r="C32" s="78"/>
      <c r="D32" s="78"/>
      <c r="E32" s="78"/>
      <c r="F32" s="78"/>
      <c r="G32" s="78"/>
      <c r="H32" s="78"/>
      <c r="I32" s="78"/>
      <c r="J32" s="78"/>
      <c r="K32" s="78"/>
      <c r="L32" s="78"/>
      <c r="M32" s="78"/>
      <c r="N32" s="79"/>
    </row>
    <row r="33" spans="1:14" s="7" customFormat="1" ht="27" customHeight="1">
      <c r="A33" s="20"/>
      <c r="B33" s="29" t="s">
        <v>44</v>
      </c>
      <c r="C33" s="29" t="s">
        <v>45</v>
      </c>
      <c r="D33" s="53">
        <v>0.37</v>
      </c>
      <c r="E33" s="53">
        <v>0.37</v>
      </c>
      <c r="F33" s="53">
        <v>0.37</v>
      </c>
      <c r="G33" s="53">
        <v>0.37</v>
      </c>
      <c r="H33" s="53">
        <v>0.37</v>
      </c>
      <c r="I33" s="53">
        <v>0.37</v>
      </c>
      <c r="J33" s="53">
        <v>0.37</v>
      </c>
      <c r="K33" s="54">
        <v>0</v>
      </c>
      <c r="L33" s="55">
        <v>6</v>
      </c>
      <c r="M33" s="56">
        <v>5000000</v>
      </c>
      <c r="N33" s="56">
        <v>1850000</v>
      </c>
    </row>
    <row r="34" spans="1:14" s="7" customFormat="1" ht="27" customHeight="1">
      <c r="A34" s="20"/>
      <c r="B34" s="58" t="s">
        <v>280</v>
      </c>
      <c r="C34" s="59"/>
      <c r="D34" s="84"/>
      <c r="E34" s="85"/>
      <c r="F34" s="85"/>
      <c r="G34" s="85"/>
      <c r="H34" s="85"/>
      <c r="I34" s="85"/>
      <c r="J34" s="85"/>
      <c r="K34" s="86"/>
      <c r="L34" s="55">
        <v>6</v>
      </c>
      <c r="M34" s="56">
        <v>5000000</v>
      </c>
      <c r="N34" s="56">
        <v>1850000</v>
      </c>
    </row>
    <row r="35" spans="1:14" s="7" customFormat="1" ht="32.25" customHeight="1">
      <c r="A35" s="11"/>
      <c r="B35" s="77" t="s">
        <v>26</v>
      </c>
      <c r="C35" s="78"/>
      <c r="D35" s="78"/>
      <c r="E35" s="78"/>
      <c r="F35" s="78"/>
      <c r="G35" s="78"/>
      <c r="H35" s="78"/>
      <c r="I35" s="78"/>
      <c r="J35" s="78"/>
      <c r="K35" s="78"/>
      <c r="L35" s="78"/>
      <c r="M35" s="78"/>
      <c r="N35" s="79"/>
    </row>
    <row r="36" spans="1:14" s="7" customFormat="1" ht="27" customHeight="1">
      <c r="A36" s="11"/>
      <c r="B36" s="29" t="s">
        <v>136</v>
      </c>
      <c r="C36" s="29" t="s">
        <v>137</v>
      </c>
      <c r="D36" s="53">
        <v>14</v>
      </c>
      <c r="E36" s="53">
        <v>14</v>
      </c>
      <c r="F36" s="53">
        <v>14</v>
      </c>
      <c r="G36" s="53">
        <v>14</v>
      </c>
      <c r="H36" s="53">
        <v>14.18</v>
      </c>
      <c r="I36" s="53">
        <v>14</v>
      </c>
      <c r="J36" s="53">
        <v>14.5</v>
      </c>
      <c r="K36" s="54">
        <v>-3.45</v>
      </c>
      <c r="L36" s="55">
        <v>3</v>
      </c>
      <c r="M36" s="56">
        <v>100000</v>
      </c>
      <c r="N36" s="56">
        <v>1400000</v>
      </c>
    </row>
    <row r="37" spans="1:14" s="7" customFormat="1" ht="27" customHeight="1">
      <c r="A37" s="11"/>
      <c r="B37" s="29" t="s">
        <v>183</v>
      </c>
      <c r="C37" s="29" t="s">
        <v>184</v>
      </c>
      <c r="D37" s="53">
        <v>0.65</v>
      </c>
      <c r="E37" s="53">
        <v>0.66</v>
      </c>
      <c r="F37" s="53">
        <v>0.65</v>
      </c>
      <c r="G37" s="53">
        <v>0.65</v>
      </c>
      <c r="H37" s="53">
        <v>0.65</v>
      </c>
      <c r="I37" s="53">
        <v>0.66</v>
      </c>
      <c r="J37" s="53">
        <v>0.65</v>
      </c>
      <c r="K37" s="54">
        <v>1.54</v>
      </c>
      <c r="L37" s="55">
        <v>5</v>
      </c>
      <c r="M37" s="56">
        <v>5300000</v>
      </c>
      <c r="N37" s="56">
        <v>3455000</v>
      </c>
    </row>
    <row r="38" spans="1:14" s="7" customFormat="1" ht="27" customHeight="1">
      <c r="A38" s="11"/>
      <c r="B38" s="29" t="s">
        <v>69</v>
      </c>
      <c r="C38" s="29" t="s">
        <v>70</v>
      </c>
      <c r="D38" s="53">
        <v>5.23</v>
      </c>
      <c r="E38" s="53">
        <v>5.4</v>
      </c>
      <c r="F38" s="53">
        <v>5.2</v>
      </c>
      <c r="G38" s="53">
        <v>5.26</v>
      </c>
      <c r="H38" s="53">
        <v>5.33</v>
      </c>
      <c r="I38" s="53">
        <v>5.4</v>
      </c>
      <c r="J38" s="53">
        <v>5.32</v>
      </c>
      <c r="K38" s="54">
        <v>1.5</v>
      </c>
      <c r="L38" s="55">
        <v>54</v>
      </c>
      <c r="M38" s="56">
        <v>15640000</v>
      </c>
      <c r="N38" s="56">
        <v>82235500</v>
      </c>
    </row>
    <row r="39" spans="1:14" s="7" customFormat="1" ht="27" customHeight="1">
      <c r="A39" s="11"/>
      <c r="B39" s="29" t="s">
        <v>249</v>
      </c>
      <c r="C39" s="29" t="s">
        <v>250</v>
      </c>
      <c r="D39" s="53">
        <v>2.15</v>
      </c>
      <c r="E39" s="53">
        <v>2.25</v>
      </c>
      <c r="F39" s="53">
        <v>2.15</v>
      </c>
      <c r="G39" s="53">
        <v>2.23</v>
      </c>
      <c r="H39" s="53">
        <v>2.12</v>
      </c>
      <c r="I39" s="53">
        <v>2.2</v>
      </c>
      <c r="J39" s="53">
        <v>2.16</v>
      </c>
      <c r="K39" s="54">
        <v>1.85</v>
      </c>
      <c r="L39" s="55">
        <v>28</v>
      </c>
      <c r="M39" s="56">
        <v>13725267</v>
      </c>
      <c r="N39" s="56">
        <v>30626850.75</v>
      </c>
    </row>
    <row r="40" spans="1:14" s="7" customFormat="1" ht="33.75" customHeight="1">
      <c r="A40" s="11"/>
      <c r="B40" s="75" t="s">
        <v>27</v>
      </c>
      <c r="C40" s="75"/>
      <c r="D40" s="76"/>
      <c r="E40" s="76"/>
      <c r="F40" s="76"/>
      <c r="G40" s="76"/>
      <c r="H40" s="76"/>
      <c r="I40" s="76"/>
      <c r="J40" s="76"/>
      <c r="K40" s="76"/>
      <c r="L40" s="32">
        <f>SUM(L36:L39)</f>
        <v>90</v>
      </c>
      <c r="M40" s="33">
        <f>SUM(M36:M39)</f>
        <v>34765267</v>
      </c>
      <c r="N40" s="33">
        <f>SUM(N36:N39)</f>
        <v>117717350.75</v>
      </c>
    </row>
    <row r="41" spans="2:14" ht="31.5" customHeight="1">
      <c r="B41" s="101" t="s">
        <v>30</v>
      </c>
      <c r="C41" s="101"/>
      <c r="D41" s="101"/>
      <c r="E41" s="101"/>
      <c r="F41" s="101"/>
      <c r="G41" s="101"/>
      <c r="H41" s="101"/>
      <c r="I41" s="101"/>
      <c r="J41" s="101"/>
      <c r="K41" s="101"/>
      <c r="L41" s="101"/>
      <c r="M41" s="101"/>
      <c r="N41" s="101"/>
    </row>
    <row r="42" spans="2:14" s="7" customFormat="1" ht="31.5" customHeight="1">
      <c r="B42" s="29" t="s">
        <v>204</v>
      </c>
      <c r="C42" s="29" t="s">
        <v>205</v>
      </c>
      <c r="D42" s="53">
        <v>2.03</v>
      </c>
      <c r="E42" s="53">
        <v>2.03</v>
      </c>
      <c r="F42" s="53">
        <v>2</v>
      </c>
      <c r="G42" s="53">
        <v>2</v>
      </c>
      <c r="H42" s="53">
        <v>2.02</v>
      </c>
      <c r="I42" s="53">
        <v>2</v>
      </c>
      <c r="J42" s="53">
        <v>2.03</v>
      </c>
      <c r="K42" s="54">
        <v>-1.48</v>
      </c>
      <c r="L42" s="55">
        <v>71</v>
      </c>
      <c r="M42" s="56">
        <v>50642950</v>
      </c>
      <c r="N42" s="56">
        <v>101452500</v>
      </c>
    </row>
    <row r="43" spans="2:14" s="7" customFormat="1" ht="27" customHeight="1">
      <c r="B43" s="29" t="s">
        <v>270</v>
      </c>
      <c r="C43" s="29" t="s">
        <v>268</v>
      </c>
      <c r="D43" s="53">
        <v>0.25</v>
      </c>
      <c r="E43" s="53">
        <v>0.25</v>
      </c>
      <c r="F43" s="53">
        <v>0.25</v>
      </c>
      <c r="G43" s="53">
        <v>0.25</v>
      </c>
      <c r="H43" s="53">
        <v>0.23</v>
      </c>
      <c r="I43" s="53">
        <v>0.25</v>
      </c>
      <c r="J43" s="53">
        <v>0.23</v>
      </c>
      <c r="K43" s="54">
        <v>8.7</v>
      </c>
      <c r="L43" s="55">
        <v>8</v>
      </c>
      <c r="M43" s="56">
        <v>23000000</v>
      </c>
      <c r="N43" s="56">
        <v>5750000</v>
      </c>
    </row>
    <row r="44" spans="2:14" s="7" customFormat="1" ht="27" customHeight="1">
      <c r="B44" s="29" t="s">
        <v>191</v>
      </c>
      <c r="C44" s="29" t="s">
        <v>192</v>
      </c>
      <c r="D44" s="53">
        <v>0.27</v>
      </c>
      <c r="E44" s="53">
        <v>0.28</v>
      </c>
      <c r="F44" s="53">
        <v>0.27</v>
      </c>
      <c r="G44" s="53">
        <v>0.27</v>
      </c>
      <c r="H44" s="53">
        <v>0.26</v>
      </c>
      <c r="I44" s="53">
        <v>0.28</v>
      </c>
      <c r="J44" s="53">
        <v>0.26</v>
      </c>
      <c r="K44" s="54">
        <v>7.69</v>
      </c>
      <c r="L44" s="55">
        <v>7</v>
      </c>
      <c r="M44" s="56">
        <v>11500000</v>
      </c>
      <c r="N44" s="56">
        <v>3160000</v>
      </c>
    </row>
    <row r="45" spans="2:14" s="7" customFormat="1" ht="27" customHeight="1">
      <c r="B45" s="29" t="s">
        <v>237</v>
      </c>
      <c r="C45" s="29" t="s">
        <v>166</v>
      </c>
      <c r="D45" s="53">
        <v>0.53</v>
      </c>
      <c r="E45" s="53">
        <v>0.55</v>
      </c>
      <c r="F45" s="53">
        <v>0.53</v>
      </c>
      <c r="G45" s="53">
        <v>0.54</v>
      </c>
      <c r="H45" s="53">
        <v>0.51</v>
      </c>
      <c r="I45" s="53">
        <v>0.55</v>
      </c>
      <c r="J45" s="53">
        <v>0.52</v>
      </c>
      <c r="K45" s="54">
        <v>5.77</v>
      </c>
      <c r="L45" s="55">
        <v>10</v>
      </c>
      <c r="M45" s="56">
        <v>4532059</v>
      </c>
      <c r="N45" s="56">
        <v>2432311.86</v>
      </c>
    </row>
    <row r="46" spans="2:14" s="7" customFormat="1" ht="27" customHeight="1">
      <c r="B46" s="29" t="s">
        <v>59</v>
      </c>
      <c r="C46" s="29" t="s">
        <v>60</v>
      </c>
      <c r="D46" s="53">
        <v>0.61</v>
      </c>
      <c r="E46" s="53">
        <v>0.64</v>
      </c>
      <c r="F46" s="53">
        <v>0.61</v>
      </c>
      <c r="G46" s="53">
        <v>0.63</v>
      </c>
      <c r="H46" s="53">
        <v>0.63</v>
      </c>
      <c r="I46" s="53">
        <v>0.64</v>
      </c>
      <c r="J46" s="53">
        <v>0.62</v>
      </c>
      <c r="K46" s="54">
        <v>3.23</v>
      </c>
      <c r="L46" s="55">
        <v>25</v>
      </c>
      <c r="M46" s="56">
        <v>59850000</v>
      </c>
      <c r="N46" s="56">
        <v>37426500</v>
      </c>
    </row>
    <row r="47" spans="2:14" s="7" customFormat="1" ht="27" customHeight="1">
      <c r="B47" s="52" t="s">
        <v>113</v>
      </c>
      <c r="C47" s="52" t="s">
        <v>114</v>
      </c>
      <c r="D47" s="53">
        <v>0.4</v>
      </c>
      <c r="E47" s="53">
        <v>0.43</v>
      </c>
      <c r="F47" s="53">
        <v>0.4</v>
      </c>
      <c r="G47" s="53">
        <v>0.42</v>
      </c>
      <c r="H47" s="53">
        <v>0.4</v>
      </c>
      <c r="I47" s="53">
        <v>0.43</v>
      </c>
      <c r="J47" s="53">
        <v>0.4</v>
      </c>
      <c r="K47" s="54">
        <v>7.5</v>
      </c>
      <c r="L47" s="55">
        <v>21</v>
      </c>
      <c r="M47" s="56">
        <v>31800000</v>
      </c>
      <c r="N47" s="56">
        <v>13459000</v>
      </c>
    </row>
    <row r="48" spans="2:14" s="7" customFormat="1" ht="27" customHeight="1">
      <c r="B48" s="29" t="s">
        <v>167</v>
      </c>
      <c r="C48" s="29" t="s">
        <v>168</v>
      </c>
      <c r="D48" s="53">
        <v>6.4</v>
      </c>
      <c r="E48" s="53">
        <v>6.4</v>
      </c>
      <c r="F48" s="53">
        <v>6.4</v>
      </c>
      <c r="G48" s="53">
        <v>6.4</v>
      </c>
      <c r="H48" s="53">
        <v>6.4</v>
      </c>
      <c r="I48" s="53">
        <v>6.4</v>
      </c>
      <c r="J48" s="53">
        <v>6.4</v>
      </c>
      <c r="K48" s="54">
        <v>0</v>
      </c>
      <c r="L48" s="55">
        <v>2</v>
      </c>
      <c r="M48" s="56">
        <v>4000000</v>
      </c>
      <c r="N48" s="56">
        <v>25600000</v>
      </c>
    </row>
    <row r="49" spans="1:14" s="7" customFormat="1" ht="23.25" customHeight="1">
      <c r="A49" s="11"/>
      <c r="B49" s="74" t="s">
        <v>28</v>
      </c>
      <c r="C49" s="75"/>
      <c r="D49" s="76"/>
      <c r="E49" s="76"/>
      <c r="F49" s="76"/>
      <c r="G49" s="76"/>
      <c r="H49" s="76"/>
      <c r="I49" s="76"/>
      <c r="J49" s="76"/>
      <c r="K49" s="76"/>
      <c r="L49" s="32">
        <f>SUM(L42:L48)</f>
        <v>144</v>
      </c>
      <c r="M49" s="33">
        <f>SUM(M42:M48)</f>
        <v>185325009</v>
      </c>
      <c r="N49" s="33">
        <f>SUM(N42:N48)</f>
        <v>189280311.86</v>
      </c>
    </row>
    <row r="50" spans="1:14" s="5" customFormat="1" ht="27" customHeight="1">
      <c r="A50" s="11"/>
      <c r="B50" s="97" t="s">
        <v>31</v>
      </c>
      <c r="C50" s="98"/>
      <c r="D50" s="98"/>
      <c r="E50" s="98"/>
      <c r="F50" s="98"/>
      <c r="G50" s="98"/>
      <c r="H50" s="98"/>
      <c r="I50" s="98"/>
      <c r="J50" s="98"/>
      <c r="K50" s="98"/>
      <c r="L50" s="98"/>
      <c r="M50" s="98"/>
      <c r="N50" s="99"/>
    </row>
    <row r="51" spans="1:14" s="7" customFormat="1" ht="27" customHeight="1">
      <c r="A51" s="11"/>
      <c r="B51" s="29" t="s">
        <v>104</v>
      </c>
      <c r="C51" s="29" t="s">
        <v>105</v>
      </c>
      <c r="D51" s="53">
        <v>7</v>
      </c>
      <c r="E51" s="53">
        <v>7</v>
      </c>
      <c r="F51" s="53">
        <v>7</v>
      </c>
      <c r="G51" s="53">
        <v>7</v>
      </c>
      <c r="H51" s="53">
        <v>6.85</v>
      </c>
      <c r="I51" s="53">
        <v>7</v>
      </c>
      <c r="J51" s="53">
        <v>6.85</v>
      </c>
      <c r="K51" s="54">
        <v>2.19</v>
      </c>
      <c r="L51" s="55">
        <v>1</v>
      </c>
      <c r="M51" s="56">
        <v>20000</v>
      </c>
      <c r="N51" s="56">
        <v>140000</v>
      </c>
    </row>
    <row r="52" spans="1:14" s="7" customFormat="1" ht="27" customHeight="1">
      <c r="A52" s="11"/>
      <c r="B52" s="29" t="s">
        <v>73</v>
      </c>
      <c r="C52" s="29" t="s">
        <v>74</v>
      </c>
      <c r="D52" s="53">
        <v>24.25</v>
      </c>
      <c r="E52" s="53">
        <v>24.7</v>
      </c>
      <c r="F52" s="53">
        <v>24.25</v>
      </c>
      <c r="G52" s="53">
        <v>24.48</v>
      </c>
      <c r="H52" s="53">
        <v>24.12</v>
      </c>
      <c r="I52" s="53">
        <v>24.7</v>
      </c>
      <c r="J52" s="53">
        <v>24.1</v>
      </c>
      <c r="K52" s="54">
        <v>2.49</v>
      </c>
      <c r="L52" s="55">
        <v>9</v>
      </c>
      <c r="M52" s="56">
        <v>143900</v>
      </c>
      <c r="N52" s="56">
        <v>3523050</v>
      </c>
    </row>
    <row r="53" spans="1:14" s="7" customFormat="1" ht="27" customHeight="1">
      <c r="A53" s="11"/>
      <c r="B53" s="29" t="s">
        <v>162</v>
      </c>
      <c r="C53" s="29" t="s">
        <v>163</v>
      </c>
      <c r="D53" s="53">
        <v>10.75</v>
      </c>
      <c r="E53" s="53">
        <v>10.8</v>
      </c>
      <c r="F53" s="53">
        <v>10.7</v>
      </c>
      <c r="G53" s="53">
        <v>10.71</v>
      </c>
      <c r="H53" s="53">
        <v>10.8</v>
      </c>
      <c r="I53" s="53">
        <v>10.7</v>
      </c>
      <c r="J53" s="53">
        <v>10.8</v>
      </c>
      <c r="K53" s="54">
        <v>-0.93</v>
      </c>
      <c r="L53" s="55">
        <v>10</v>
      </c>
      <c r="M53" s="56">
        <v>1115000</v>
      </c>
      <c r="N53" s="56">
        <v>11946800</v>
      </c>
    </row>
    <row r="54" spans="1:14" s="7" customFormat="1" ht="27" customHeight="1">
      <c r="A54" s="11"/>
      <c r="B54" s="29" t="s">
        <v>145</v>
      </c>
      <c r="C54" s="29" t="s">
        <v>146</v>
      </c>
      <c r="D54" s="53">
        <v>11.9</v>
      </c>
      <c r="E54" s="53">
        <v>11.9</v>
      </c>
      <c r="F54" s="53">
        <v>11.9</v>
      </c>
      <c r="G54" s="53">
        <v>11.9</v>
      </c>
      <c r="H54" s="53">
        <v>11.9</v>
      </c>
      <c r="I54" s="53">
        <v>11.9</v>
      </c>
      <c r="J54" s="53">
        <v>11.9</v>
      </c>
      <c r="K54" s="54">
        <v>0</v>
      </c>
      <c r="L54" s="55">
        <v>4</v>
      </c>
      <c r="M54" s="56">
        <v>235000</v>
      </c>
      <c r="N54" s="56">
        <v>2796500</v>
      </c>
    </row>
    <row r="55" spans="1:14" s="7" customFormat="1" ht="27" customHeight="1">
      <c r="A55" s="11"/>
      <c r="B55" s="29" t="s">
        <v>236</v>
      </c>
      <c r="C55" s="29" t="s">
        <v>186</v>
      </c>
      <c r="D55" s="53">
        <v>8</v>
      </c>
      <c r="E55" s="53">
        <v>8.1</v>
      </c>
      <c r="F55" s="53">
        <v>8</v>
      </c>
      <c r="G55" s="53">
        <v>8.02</v>
      </c>
      <c r="H55" s="53">
        <v>7.8</v>
      </c>
      <c r="I55" s="53">
        <v>8</v>
      </c>
      <c r="J55" s="53">
        <v>8</v>
      </c>
      <c r="K55" s="54">
        <v>0</v>
      </c>
      <c r="L55" s="55">
        <v>8</v>
      </c>
      <c r="M55" s="56">
        <v>380000</v>
      </c>
      <c r="N55" s="56">
        <v>3049000</v>
      </c>
    </row>
    <row r="56" spans="1:14" s="7" customFormat="1" ht="27" customHeight="1">
      <c r="A56" s="11"/>
      <c r="B56" s="29" t="s">
        <v>154</v>
      </c>
      <c r="C56" s="29" t="s">
        <v>155</v>
      </c>
      <c r="D56" s="53">
        <v>10</v>
      </c>
      <c r="E56" s="53">
        <v>10.5</v>
      </c>
      <c r="F56" s="53">
        <v>10</v>
      </c>
      <c r="G56" s="53">
        <v>10.34</v>
      </c>
      <c r="H56" s="53">
        <v>10.5</v>
      </c>
      <c r="I56" s="53">
        <v>10.5</v>
      </c>
      <c r="J56" s="53">
        <v>10.5</v>
      </c>
      <c r="K56" s="54">
        <v>0</v>
      </c>
      <c r="L56" s="55">
        <v>6</v>
      </c>
      <c r="M56" s="56">
        <v>520000</v>
      </c>
      <c r="N56" s="56">
        <v>5378000</v>
      </c>
    </row>
    <row r="57" spans="1:14" s="7" customFormat="1" ht="27" customHeight="1">
      <c r="A57" s="11"/>
      <c r="B57" s="29" t="s">
        <v>158</v>
      </c>
      <c r="C57" s="29" t="s">
        <v>159</v>
      </c>
      <c r="D57" s="53">
        <v>15</v>
      </c>
      <c r="E57" s="53">
        <v>15</v>
      </c>
      <c r="F57" s="53">
        <v>15</v>
      </c>
      <c r="G57" s="53">
        <v>15</v>
      </c>
      <c r="H57" s="53">
        <v>15.5</v>
      </c>
      <c r="I57" s="53">
        <v>15</v>
      </c>
      <c r="J57" s="53">
        <v>15.5</v>
      </c>
      <c r="K57" s="54">
        <v>-3.23</v>
      </c>
      <c r="L57" s="55">
        <v>3</v>
      </c>
      <c r="M57" s="56">
        <v>120000</v>
      </c>
      <c r="N57" s="56">
        <v>1800000</v>
      </c>
    </row>
    <row r="58" spans="1:14" s="6" customFormat="1" ht="27" customHeight="1">
      <c r="A58" s="11"/>
      <c r="B58" s="100" t="s">
        <v>29</v>
      </c>
      <c r="C58" s="74"/>
      <c r="D58" s="87"/>
      <c r="E58" s="88"/>
      <c r="F58" s="88"/>
      <c r="G58" s="88"/>
      <c r="H58" s="88"/>
      <c r="I58" s="88"/>
      <c r="J58" s="88"/>
      <c r="K58" s="89"/>
      <c r="L58" s="32">
        <f>SUM(L51:L57)</f>
        <v>41</v>
      </c>
      <c r="M58" s="33">
        <f>SUM(M51:M57)</f>
        <v>2533900</v>
      </c>
      <c r="N58" s="33">
        <f>SUM(N51:N57)</f>
        <v>28633350</v>
      </c>
    </row>
    <row r="59" spans="1:14" s="7" customFormat="1" ht="27" customHeight="1">
      <c r="A59" s="20"/>
      <c r="B59" s="101" t="s">
        <v>46</v>
      </c>
      <c r="C59" s="101"/>
      <c r="D59" s="101"/>
      <c r="E59" s="101"/>
      <c r="F59" s="101"/>
      <c r="G59" s="101"/>
      <c r="H59" s="101"/>
      <c r="I59" s="101"/>
      <c r="J59" s="101"/>
      <c r="K59" s="101"/>
      <c r="L59" s="101"/>
      <c r="M59" s="101"/>
      <c r="N59" s="101"/>
    </row>
    <row r="60" spans="1:14" s="7" customFormat="1" ht="27" customHeight="1">
      <c r="A60" s="20"/>
      <c r="B60" s="52" t="s">
        <v>130</v>
      </c>
      <c r="C60" s="52" t="s">
        <v>131</v>
      </c>
      <c r="D60" s="53">
        <v>2.53</v>
      </c>
      <c r="E60" s="53">
        <v>2.53</v>
      </c>
      <c r="F60" s="53">
        <v>2.53</v>
      </c>
      <c r="G60" s="53">
        <v>2.53</v>
      </c>
      <c r="H60" s="53">
        <v>2.54</v>
      </c>
      <c r="I60" s="53">
        <v>2.53</v>
      </c>
      <c r="J60" s="53">
        <v>2.53</v>
      </c>
      <c r="K60" s="54">
        <v>0</v>
      </c>
      <c r="L60" s="55">
        <v>1</v>
      </c>
      <c r="M60" s="56">
        <v>100000</v>
      </c>
      <c r="N60" s="56">
        <v>253000</v>
      </c>
    </row>
    <row r="61" spans="1:14" s="7" customFormat="1" ht="27" customHeight="1">
      <c r="A61" s="20"/>
      <c r="B61" s="83" t="s">
        <v>251</v>
      </c>
      <c r="C61" s="74"/>
      <c r="D61" s="87"/>
      <c r="E61" s="88"/>
      <c r="F61" s="88"/>
      <c r="G61" s="88"/>
      <c r="H61" s="88"/>
      <c r="I61" s="88"/>
      <c r="J61" s="88"/>
      <c r="K61" s="89"/>
      <c r="L61" s="55">
        <v>1</v>
      </c>
      <c r="M61" s="56">
        <v>100000</v>
      </c>
      <c r="N61" s="56">
        <v>253000</v>
      </c>
    </row>
    <row r="62" spans="1:14" s="7" customFormat="1" ht="27" customHeight="1">
      <c r="A62" s="20"/>
      <c r="B62" s="83" t="s">
        <v>93</v>
      </c>
      <c r="C62" s="74"/>
      <c r="D62" s="87"/>
      <c r="E62" s="88"/>
      <c r="F62" s="88"/>
      <c r="G62" s="88"/>
      <c r="H62" s="88"/>
      <c r="I62" s="88"/>
      <c r="J62" s="88"/>
      <c r="K62" s="89"/>
      <c r="L62" s="55">
        <f>L61+L58+L49+L40+L34+L31+L27</f>
        <v>457</v>
      </c>
      <c r="M62" s="56">
        <f>M61+M58+M49+M40+M34+M31+M27</f>
        <v>1060685952</v>
      </c>
      <c r="N62" s="56">
        <f>N61+N58+N49+N40+N34+N31+N27</f>
        <v>845996350.85</v>
      </c>
    </row>
    <row r="63" spans="2:14" s="7" customFormat="1" ht="27" customHeight="1">
      <c r="B63" s="77" t="s">
        <v>281</v>
      </c>
      <c r="C63" s="78"/>
      <c r="D63" s="78"/>
      <c r="E63" s="78"/>
      <c r="F63" s="78"/>
      <c r="G63" s="78"/>
      <c r="H63" s="78"/>
      <c r="I63" s="78"/>
      <c r="J63" s="78"/>
      <c r="K63" s="78"/>
      <c r="L63" s="78"/>
      <c r="M63" s="78"/>
      <c r="N63" s="79"/>
    </row>
    <row r="64" spans="2:14" s="7" customFormat="1" ht="57.75" customHeight="1">
      <c r="B64" s="80" t="s">
        <v>243</v>
      </c>
      <c r="C64" s="81"/>
      <c r="D64" s="71" t="s">
        <v>258</v>
      </c>
      <c r="E64" s="72"/>
      <c r="F64" s="72"/>
      <c r="G64" s="72"/>
      <c r="H64" s="72"/>
      <c r="I64" s="72"/>
      <c r="J64" s="72"/>
      <c r="K64" s="72"/>
      <c r="L64" s="72"/>
      <c r="M64" s="72"/>
      <c r="N64" s="73"/>
    </row>
    <row r="65" spans="2:14" s="7" customFormat="1" ht="75" customHeight="1">
      <c r="B65" s="95" t="s">
        <v>241</v>
      </c>
      <c r="C65" s="96"/>
      <c r="D65" s="71" t="s">
        <v>263</v>
      </c>
      <c r="E65" s="72"/>
      <c r="F65" s="72"/>
      <c r="G65" s="72"/>
      <c r="H65" s="72"/>
      <c r="I65" s="72"/>
      <c r="J65" s="72"/>
      <c r="K65" s="72"/>
      <c r="L65" s="72"/>
      <c r="M65" s="72"/>
      <c r="N65" s="73"/>
    </row>
    <row r="66" spans="2:14" s="7" customFormat="1" ht="45.75" customHeight="1">
      <c r="B66" s="80" t="s">
        <v>260</v>
      </c>
      <c r="C66" s="81"/>
      <c r="D66" s="71" t="s">
        <v>267</v>
      </c>
      <c r="E66" s="72"/>
      <c r="F66" s="72"/>
      <c r="G66" s="72"/>
      <c r="H66" s="72"/>
      <c r="I66" s="72"/>
      <c r="J66" s="72"/>
      <c r="K66" s="72"/>
      <c r="L66" s="72"/>
      <c r="M66" s="72"/>
      <c r="N66" s="73"/>
    </row>
    <row r="67" spans="2:14" s="7" customFormat="1" ht="54.75" customHeight="1">
      <c r="B67" s="80" t="s">
        <v>259</v>
      </c>
      <c r="C67" s="81"/>
      <c r="D67" s="71" t="s">
        <v>262</v>
      </c>
      <c r="E67" s="72"/>
      <c r="F67" s="72"/>
      <c r="G67" s="72"/>
      <c r="H67" s="72"/>
      <c r="I67" s="72"/>
      <c r="J67" s="72"/>
      <c r="K67" s="72"/>
      <c r="L67" s="72"/>
      <c r="M67" s="72"/>
      <c r="N67" s="73"/>
    </row>
    <row r="68" spans="2:14" s="7" customFormat="1" ht="90.75" customHeight="1">
      <c r="B68" s="80" t="s">
        <v>242</v>
      </c>
      <c r="C68" s="81"/>
      <c r="D68" s="71" t="s">
        <v>264</v>
      </c>
      <c r="E68" s="72"/>
      <c r="F68" s="72"/>
      <c r="G68" s="72"/>
      <c r="H68" s="72"/>
      <c r="I68" s="72"/>
      <c r="J68" s="72"/>
      <c r="K68" s="72"/>
      <c r="L68" s="72"/>
      <c r="M68" s="72"/>
      <c r="N68" s="73"/>
    </row>
    <row r="69" spans="2:14" s="7" customFormat="1" ht="29.25" customHeight="1">
      <c r="B69" s="102" t="s">
        <v>103</v>
      </c>
      <c r="C69" s="103"/>
      <c r="D69" s="103"/>
      <c r="E69" s="103"/>
      <c r="F69" s="103"/>
      <c r="G69" s="103"/>
      <c r="H69" s="103"/>
      <c r="I69" s="103"/>
      <c r="J69" s="103"/>
      <c r="K69" s="103"/>
      <c r="L69" s="103"/>
      <c r="M69" s="103"/>
      <c r="N69" s="104"/>
    </row>
    <row r="73" ht="14.25">
      <c r="A73"/>
    </row>
    <row r="74" ht="14.25">
      <c r="A74"/>
    </row>
    <row r="77" ht="14.25">
      <c r="N77" s="2"/>
    </row>
    <row r="78" ht="14.25">
      <c r="N78" s="2"/>
    </row>
    <row r="82" ht="14.25">
      <c r="A82"/>
    </row>
    <row r="83" ht="14.25">
      <c r="A83"/>
    </row>
    <row r="84" ht="14.25">
      <c r="A84"/>
    </row>
    <row r="85" ht="14.25">
      <c r="A85"/>
    </row>
    <row r="86" spans="1:13" ht="14.25">
      <c r="A86"/>
      <c r="M86" s="2"/>
    </row>
    <row r="87" spans="1:13" ht="14.25">
      <c r="A87"/>
      <c r="M87" s="2"/>
    </row>
    <row r="88" spans="1:13" ht="14.25">
      <c r="A88"/>
      <c r="M88" s="2"/>
    </row>
    <row r="89" spans="1:13" ht="14.25">
      <c r="A89"/>
      <c r="M89" s="2"/>
    </row>
    <row r="90" spans="1:13" ht="14.25">
      <c r="A90"/>
      <c r="M90" s="2"/>
    </row>
    <row r="91" spans="1:13" ht="14.25">
      <c r="A91"/>
      <c r="M91" s="2"/>
    </row>
    <row r="92" spans="1:13" ht="14.25">
      <c r="A92"/>
      <c r="M92" s="2"/>
    </row>
    <row r="93" ht="14.25">
      <c r="M93" s="2"/>
    </row>
    <row r="94" ht="14.25">
      <c r="M94" s="2"/>
    </row>
    <row r="95" ht="14.25">
      <c r="M95" s="2"/>
    </row>
    <row r="96" ht="14.25">
      <c r="M96" s="2"/>
    </row>
  </sheetData>
  <sheetProtection/>
  <mergeCells count="40">
    <mergeCell ref="D65:N65"/>
    <mergeCell ref="D58:K58"/>
    <mergeCell ref="B69:N69"/>
    <mergeCell ref="E9:K9"/>
    <mergeCell ref="B11:N11"/>
    <mergeCell ref="B68:C68"/>
    <mergeCell ref="D61:K61"/>
    <mergeCell ref="B41:N41"/>
    <mergeCell ref="B40:C40"/>
    <mergeCell ref="D68:N68"/>
    <mergeCell ref="D67:N67"/>
    <mergeCell ref="B67:C67"/>
    <mergeCell ref="B1:E1"/>
    <mergeCell ref="C3:E3"/>
    <mergeCell ref="B27:C27"/>
    <mergeCell ref="D27:K27"/>
    <mergeCell ref="B28:N28"/>
    <mergeCell ref="C5:D5"/>
    <mergeCell ref="B65:C65"/>
    <mergeCell ref="B50:N50"/>
    <mergeCell ref="C4:E4"/>
    <mergeCell ref="B61:C61"/>
    <mergeCell ref="B32:N32"/>
    <mergeCell ref="D34:K34"/>
    <mergeCell ref="B63:N63"/>
    <mergeCell ref="D62:K62"/>
    <mergeCell ref="C6:D6"/>
    <mergeCell ref="B31:C31"/>
    <mergeCell ref="D31:K31"/>
    <mergeCell ref="B58:C58"/>
    <mergeCell ref="D66:N66"/>
    <mergeCell ref="B49:C49"/>
    <mergeCell ref="D64:N64"/>
    <mergeCell ref="D49:K49"/>
    <mergeCell ref="B35:N35"/>
    <mergeCell ref="B64:C64"/>
    <mergeCell ref="B66:C66"/>
    <mergeCell ref="B62:C62"/>
    <mergeCell ref="B59:N59"/>
    <mergeCell ref="D40:K40"/>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37"/>
  <sheetViews>
    <sheetView rightToLeft="1" zoomScale="90" zoomScaleNormal="90" zoomScalePageLayoutView="0" workbookViewId="0" topLeftCell="A1">
      <selection activeCell="I13" sqref="I13"/>
    </sheetView>
  </sheetViews>
  <sheetFormatPr defaultColWidth="9.140625" defaultRowHeight="15"/>
  <cols>
    <col min="1" max="1" width="3.7109375" style="7" customWidth="1"/>
    <col min="2" max="2" width="30.7109375" style="7"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9.25" customHeight="1">
      <c r="B1" s="114" t="s">
        <v>0</v>
      </c>
      <c r="C1" s="114"/>
    </row>
    <row r="2" spans="2:3" ht="27" customHeight="1">
      <c r="B2" s="70" t="s">
        <v>282</v>
      </c>
      <c r="C2" s="70"/>
    </row>
    <row r="3" spans="2:4" ht="21.75" customHeight="1">
      <c r="B3" s="115"/>
      <c r="C3" s="115"/>
      <c r="D3" s="115"/>
    </row>
    <row r="4" spans="2:6" ht="21.75" customHeight="1">
      <c r="B4" s="111" t="s">
        <v>283</v>
      </c>
      <c r="C4" s="111"/>
      <c r="D4" s="111"/>
      <c r="E4" s="111"/>
      <c r="F4" s="111"/>
    </row>
    <row r="5" spans="2:6" ht="21.75" customHeight="1">
      <c r="B5" s="62" t="s">
        <v>12</v>
      </c>
      <c r="C5" s="63" t="s">
        <v>13</v>
      </c>
      <c r="D5" s="63" t="s">
        <v>4</v>
      </c>
      <c r="E5" s="63" t="s">
        <v>22</v>
      </c>
      <c r="F5" s="63" t="s">
        <v>23</v>
      </c>
    </row>
    <row r="6" spans="2:6" ht="21.75" customHeight="1">
      <c r="B6" s="108" t="s">
        <v>24</v>
      </c>
      <c r="C6" s="109"/>
      <c r="D6" s="109"/>
      <c r="E6" s="109"/>
      <c r="F6" s="110"/>
    </row>
    <row r="7" spans="2:6" ht="21.75" customHeight="1">
      <c r="B7" s="64" t="s">
        <v>284</v>
      </c>
      <c r="C7" s="65" t="s">
        <v>150</v>
      </c>
      <c r="D7" s="66">
        <v>3</v>
      </c>
      <c r="E7" s="66">
        <v>36000000</v>
      </c>
      <c r="F7" s="66">
        <v>14400000</v>
      </c>
    </row>
    <row r="8" spans="2:6" ht="21.75" customHeight="1">
      <c r="B8" s="64" t="s">
        <v>244</v>
      </c>
      <c r="C8" s="65" t="s">
        <v>245</v>
      </c>
      <c r="D8" s="66">
        <v>14</v>
      </c>
      <c r="E8" s="66">
        <v>98657895</v>
      </c>
      <c r="F8" s="66">
        <v>75182500.2</v>
      </c>
    </row>
    <row r="9" spans="2:6" ht="21.75" customHeight="1">
      <c r="B9" s="64" t="s">
        <v>285</v>
      </c>
      <c r="C9" s="65" t="s">
        <v>102</v>
      </c>
      <c r="D9" s="66">
        <v>1</v>
      </c>
      <c r="E9" s="66">
        <v>999053</v>
      </c>
      <c r="F9" s="66">
        <v>449573.85</v>
      </c>
    </row>
    <row r="10" spans="2:6" ht="21.75" customHeight="1">
      <c r="B10" s="64" t="s">
        <v>286</v>
      </c>
      <c r="C10" s="65" t="s">
        <v>80</v>
      </c>
      <c r="D10" s="66">
        <v>1</v>
      </c>
      <c r="E10" s="66">
        <v>3571428</v>
      </c>
      <c r="F10" s="66">
        <v>999999.84</v>
      </c>
    </row>
    <row r="11" spans="2:6" ht="21.75" customHeight="1">
      <c r="B11" s="112" t="s">
        <v>25</v>
      </c>
      <c r="C11" s="113"/>
      <c r="D11" s="66">
        <f>SUM(D7:D10)</f>
        <v>19</v>
      </c>
      <c r="E11" s="66">
        <f>SUM(E7:E10)</f>
        <v>139228376</v>
      </c>
      <c r="F11" s="66">
        <f>SUM(F7:F10)</f>
        <v>91032073.89</v>
      </c>
    </row>
    <row r="12" spans="2:6" ht="21.75" customHeight="1">
      <c r="B12" s="108" t="s">
        <v>287</v>
      </c>
      <c r="C12" s="109"/>
      <c r="D12" s="109"/>
      <c r="E12" s="109"/>
      <c r="F12" s="110"/>
    </row>
    <row r="13" spans="2:6" ht="21.75" customHeight="1">
      <c r="B13" s="64" t="s">
        <v>288</v>
      </c>
      <c r="C13" s="65" t="s">
        <v>205</v>
      </c>
      <c r="D13" s="66">
        <v>1</v>
      </c>
      <c r="E13" s="66">
        <v>63000</v>
      </c>
      <c r="F13" s="66">
        <v>126000</v>
      </c>
    </row>
    <row r="14" spans="2:6" ht="21.75" customHeight="1">
      <c r="B14" s="106" t="s">
        <v>289</v>
      </c>
      <c r="C14" s="107"/>
      <c r="D14" s="66">
        <f>SUM(D13)</f>
        <v>1</v>
      </c>
      <c r="E14" s="66">
        <f>SUM(E13)</f>
        <v>63000</v>
      </c>
      <c r="F14" s="66">
        <f>SUM(F13)</f>
        <v>126000</v>
      </c>
    </row>
    <row r="15" spans="2:6" ht="21" customHeight="1">
      <c r="B15" s="106" t="s">
        <v>290</v>
      </c>
      <c r="C15" s="107"/>
      <c r="D15" s="66">
        <f>D14+D11</f>
        <v>20</v>
      </c>
      <c r="E15" s="66">
        <f>E14+E11</f>
        <v>139291376</v>
      </c>
      <c r="F15" s="66">
        <f>F14+F11</f>
        <v>91158073.89</v>
      </c>
    </row>
    <row r="16" spans="2:6" ht="18">
      <c r="B16" s="67"/>
      <c r="C16" s="67"/>
      <c r="D16" s="67"/>
      <c r="E16" s="67"/>
      <c r="F16" s="67"/>
    </row>
    <row r="17" spans="2:6" ht="20.25">
      <c r="B17" s="111" t="s">
        <v>291</v>
      </c>
      <c r="C17" s="111"/>
      <c r="D17" s="111"/>
      <c r="E17" s="111"/>
      <c r="F17" s="111"/>
    </row>
    <row r="18" spans="2:6" ht="21.75" customHeight="1">
      <c r="B18" s="68" t="s">
        <v>12</v>
      </c>
      <c r="C18" s="69" t="s">
        <v>13</v>
      </c>
      <c r="D18" s="69" t="s">
        <v>4</v>
      </c>
      <c r="E18" s="69" t="s">
        <v>22</v>
      </c>
      <c r="F18" s="69" t="s">
        <v>23</v>
      </c>
    </row>
    <row r="19" spans="2:6" ht="21.75" customHeight="1">
      <c r="B19" s="108" t="s">
        <v>24</v>
      </c>
      <c r="C19" s="109"/>
      <c r="D19" s="109"/>
      <c r="E19" s="109"/>
      <c r="F19" s="110"/>
    </row>
    <row r="20" spans="2:6" ht="21.75" customHeight="1">
      <c r="B20" s="64" t="s">
        <v>284</v>
      </c>
      <c r="C20" s="65" t="s">
        <v>150</v>
      </c>
      <c r="D20" s="66">
        <v>12</v>
      </c>
      <c r="E20" s="66">
        <v>46514784</v>
      </c>
      <c r="F20" s="66">
        <v>18605913.6</v>
      </c>
    </row>
    <row r="21" spans="2:6" ht="21.75" customHeight="1">
      <c r="B21" s="64" t="s">
        <v>244</v>
      </c>
      <c r="C21" s="65" t="s">
        <v>245</v>
      </c>
      <c r="D21" s="66">
        <v>26</v>
      </c>
      <c r="E21" s="66">
        <v>129326096</v>
      </c>
      <c r="F21" s="66">
        <v>97737832.96</v>
      </c>
    </row>
    <row r="22" spans="2:6" ht="21.75" customHeight="1">
      <c r="B22" s="64" t="s">
        <v>285</v>
      </c>
      <c r="C22" s="65" t="s">
        <v>102</v>
      </c>
      <c r="D22" s="66">
        <v>4</v>
      </c>
      <c r="E22" s="66">
        <v>24799053</v>
      </c>
      <c r="F22" s="66">
        <v>11159573.85</v>
      </c>
    </row>
    <row r="23" spans="2:6" ht="21.75" customHeight="1">
      <c r="B23" s="64" t="s">
        <v>292</v>
      </c>
      <c r="C23" s="65" t="s">
        <v>122</v>
      </c>
      <c r="D23" s="66">
        <v>7</v>
      </c>
      <c r="E23" s="66">
        <v>41000000</v>
      </c>
      <c r="F23" s="66">
        <v>19270000</v>
      </c>
    </row>
    <row r="24" spans="2:6" ht="21.75" customHeight="1">
      <c r="B24" s="64" t="s">
        <v>293</v>
      </c>
      <c r="C24" s="65" t="s">
        <v>72</v>
      </c>
      <c r="D24" s="66">
        <v>6</v>
      </c>
      <c r="E24" s="66">
        <v>56100000</v>
      </c>
      <c r="F24" s="66">
        <v>19635000</v>
      </c>
    </row>
    <row r="25" spans="2:6" ht="21.75" customHeight="1">
      <c r="B25" s="112" t="s">
        <v>25</v>
      </c>
      <c r="C25" s="113"/>
      <c r="D25" s="66">
        <f>SUM(D20:D24)</f>
        <v>55</v>
      </c>
      <c r="E25" s="66">
        <f>SUM(E20:E24)</f>
        <v>297739933</v>
      </c>
      <c r="F25" s="66">
        <f>SUM(F20:F24)</f>
        <v>166408320.41</v>
      </c>
    </row>
    <row r="26" spans="2:6" ht="21.75" customHeight="1">
      <c r="B26" s="108" t="s">
        <v>26</v>
      </c>
      <c r="C26" s="109"/>
      <c r="D26" s="109"/>
      <c r="E26" s="109"/>
      <c r="F26" s="110"/>
    </row>
    <row r="27" spans="2:6" ht="21.75" customHeight="1">
      <c r="B27" s="64" t="s">
        <v>294</v>
      </c>
      <c r="C27" s="65" t="s">
        <v>250</v>
      </c>
      <c r="D27" s="66">
        <v>10</v>
      </c>
      <c r="E27" s="66">
        <v>8025000</v>
      </c>
      <c r="F27" s="66">
        <v>17935000</v>
      </c>
    </row>
    <row r="28" spans="2:6" ht="21.75" customHeight="1">
      <c r="B28" s="106" t="s">
        <v>27</v>
      </c>
      <c r="C28" s="107"/>
      <c r="D28" s="66">
        <f>SUM(D27)</f>
        <v>10</v>
      </c>
      <c r="E28" s="66">
        <f>SUM(E27)</f>
        <v>8025000</v>
      </c>
      <c r="F28" s="66">
        <f>SUM(F27)</f>
        <v>17935000</v>
      </c>
    </row>
    <row r="29" spans="2:6" ht="21.75" customHeight="1">
      <c r="B29" s="108" t="s">
        <v>287</v>
      </c>
      <c r="C29" s="109"/>
      <c r="D29" s="109"/>
      <c r="E29" s="109"/>
      <c r="F29" s="110"/>
    </row>
    <row r="30" spans="2:6" ht="21.75" customHeight="1">
      <c r="B30" s="64" t="s">
        <v>295</v>
      </c>
      <c r="C30" s="65" t="s">
        <v>60</v>
      </c>
      <c r="D30" s="66">
        <v>6</v>
      </c>
      <c r="E30" s="66">
        <v>19000000</v>
      </c>
      <c r="F30" s="66">
        <v>11980000</v>
      </c>
    </row>
    <row r="31" spans="2:6" ht="21.75" customHeight="1">
      <c r="B31" s="64" t="s">
        <v>288</v>
      </c>
      <c r="C31" s="65" t="s">
        <v>205</v>
      </c>
      <c r="D31" s="66">
        <v>56</v>
      </c>
      <c r="E31" s="66">
        <v>40280954</v>
      </c>
      <c r="F31" s="66">
        <v>80725388.04</v>
      </c>
    </row>
    <row r="32" spans="2:6" ht="21.75" customHeight="1">
      <c r="B32" s="64" t="s">
        <v>296</v>
      </c>
      <c r="C32" s="65" t="s">
        <v>114</v>
      </c>
      <c r="D32" s="66">
        <v>9</v>
      </c>
      <c r="E32" s="66">
        <v>16000000</v>
      </c>
      <c r="F32" s="66">
        <v>6800000</v>
      </c>
    </row>
    <row r="33" spans="2:6" ht="21.75" customHeight="1">
      <c r="B33" s="106" t="s">
        <v>289</v>
      </c>
      <c r="C33" s="107"/>
      <c r="D33" s="66">
        <f>SUM(D30:D32)</f>
        <v>71</v>
      </c>
      <c r="E33" s="66">
        <f>SUM(E30:E32)</f>
        <v>75280954</v>
      </c>
      <c r="F33" s="66">
        <f>SUM(F30:F32)</f>
        <v>99505388.04</v>
      </c>
    </row>
    <row r="34" spans="2:6" ht="21.75" customHeight="1">
      <c r="B34" s="108" t="s">
        <v>297</v>
      </c>
      <c r="C34" s="109"/>
      <c r="D34" s="109"/>
      <c r="E34" s="109"/>
      <c r="F34" s="110"/>
    </row>
    <row r="35" spans="2:6" ht="21.75" customHeight="1">
      <c r="B35" s="64" t="s">
        <v>298</v>
      </c>
      <c r="C35" s="65" t="s">
        <v>146</v>
      </c>
      <c r="D35" s="66">
        <v>4</v>
      </c>
      <c r="E35" s="66">
        <v>235000</v>
      </c>
      <c r="F35" s="66">
        <v>2796500</v>
      </c>
    </row>
    <row r="36" spans="2:6" ht="21.75" customHeight="1">
      <c r="B36" s="106" t="s">
        <v>299</v>
      </c>
      <c r="C36" s="107"/>
      <c r="D36" s="66">
        <f>SUM(D35)</f>
        <v>4</v>
      </c>
      <c r="E36" s="66">
        <f>SUM(E35)</f>
        <v>235000</v>
      </c>
      <c r="F36" s="66">
        <f>SUM(F35)</f>
        <v>2796500</v>
      </c>
    </row>
    <row r="37" spans="2:6" ht="18">
      <c r="B37" s="106" t="s">
        <v>290</v>
      </c>
      <c r="C37" s="107"/>
      <c r="D37" s="66">
        <f>D36+D33+D28+D25</f>
        <v>140</v>
      </c>
      <c r="E37" s="66">
        <f>E36+E33+E28+E25</f>
        <v>381280887</v>
      </c>
      <c r="F37" s="66">
        <f>F36+F33+F28+F25</f>
        <v>286645208.45</v>
      </c>
    </row>
  </sheetData>
  <sheetProtection/>
  <mergeCells count="18">
    <mergeCell ref="B1:C1"/>
    <mergeCell ref="B3:D3"/>
    <mergeCell ref="B4:F4"/>
    <mergeCell ref="B6:F6"/>
    <mergeCell ref="B11:C11"/>
    <mergeCell ref="B12:F12"/>
    <mergeCell ref="B14:C14"/>
    <mergeCell ref="B15:C15"/>
    <mergeCell ref="B17:F17"/>
    <mergeCell ref="B19:F19"/>
    <mergeCell ref="B25:C25"/>
    <mergeCell ref="B26:F26"/>
    <mergeCell ref="B28:C28"/>
    <mergeCell ref="B29:F29"/>
    <mergeCell ref="B33:C33"/>
    <mergeCell ref="B34:F34"/>
    <mergeCell ref="B36:C36"/>
    <mergeCell ref="B37:C37"/>
  </mergeCells>
  <printOptions/>
  <pageMargins left="0" right="0" top="0" bottom="0" header="0.31496062992126" footer="0.314960629921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J60"/>
  <sheetViews>
    <sheetView rightToLeft="1" zoomScalePageLayoutView="0" workbookViewId="0" topLeftCell="A46">
      <selection activeCell="E7" sqref="E7"/>
    </sheetView>
  </sheetViews>
  <sheetFormatPr defaultColWidth="9.140625" defaultRowHeight="13.5" customHeight="1"/>
  <cols>
    <col min="1" max="1" width="2.421875" style="18" customWidth="1"/>
    <col min="2" max="2" width="26.8515625" style="18" customWidth="1"/>
    <col min="3" max="3" width="10.7109375" style="18" customWidth="1"/>
    <col min="4" max="4" width="16.140625" style="18" customWidth="1"/>
    <col min="5" max="5" width="13.57421875" style="18" customWidth="1"/>
    <col min="6" max="6" width="21.7109375" style="18" customWidth="1"/>
    <col min="7" max="7" width="19.140625" style="18" customWidth="1"/>
    <col min="8" max="16384" width="9.00390625" style="18" customWidth="1"/>
  </cols>
  <sheetData>
    <row r="1" spans="2:9" ht="23.25" customHeight="1">
      <c r="B1" s="123" t="s">
        <v>269</v>
      </c>
      <c r="C1" s="123"/>
      <c r="D1" s="123"/>
      <c r="E1" s="123"/>
      <c r="F1" s="123"/>
      <c r="G1" s="123"/>
      <c r="H1" s="27"/>
      <c r="I1" s="27"/>
    </row>
    <row r="2" spans="2:7" ht="30" customHeight="1">
      <c r="B2" s="24" t="s">
        <v>12</v>
      </c>
      <c r="C2" s="25" t="s">
        <v>13</v>
      </c>
      <c r="D2" s="25" t="s">
        <v>275</v>
      </c>
      <c r="E2" s="24" t="s">
        <v>33</v>
      </c>
      <c r="F2" s="25" t="s">
        <v>34</v>
      </c>
      <c r="G2" s="25" t="s">
        <v>57</v>
      </c>
    </row>
    <row r="3" spans="2:7" ht="15.75" customHeight="1">
      <c r="B3" s="119" t="s">
        <v>24</v>
      </c>
      <c r="C3" s="119"/>
      <c r="D3" s="119"/>
      <c r="E3" s="119"/>
      <c r="F3" s="119"/>
      <c r="G3" s="119"/>
    </row>
    <row r="4" spans="2:9" ht="15.75" customHeight="1">
      <c r="B4" s="52" t="s">
        <v>91</v>
      </c>
      <c r="C4" s="52" t="s">
        <v>92</v>
      </c>
      <c r="D4" s="53">
        <v>1.02</v>
      </c>
      <c r="E4" s="31" t="s">
        <v>66</v>
      </c>
      <c r="F4" s="26" t="s">
        <v>36</v>
      </c>
      <c r="G4" s="26" t="s">
        <v>36</v>
      </c>
      <c r="H4" s="19"/>
      <c r="I4" s="19"/>
    </row>
    <row r="5" spans="2:10" ht="15.75" customHeight="1">
      <c r="B5" s="29" t="s">
        <v>139</v>
      </c>
      <c r="C5" s="29" t="s">
        <v>140</v>
      </c>
      <c r="D5" s="30">
        <v>0.45</v>
      </c>
      <c r="E5" s="31" t="s">
        <v>66</v>
      </c>
      <c r="F5" s="26" t="s">
        <v>36</v>
      </c>
      <c r="G5" s="26" t="s">
        <v>36</v>
      </c>
      <c r="H5" s="19"/>
      <c r="I5" s="34"/>
      <c r="J5" s="34"/>
    </row>
    <row r="6" spans="2:10" ht="15.75" customHeight="1">
      <c r="B6" s="29" t="s">
        <v>109</v>
      </c>
      <c r="C6" s="29" t="s">
        <v>110</v>
      </c>
      <c r="D6" s="53">
        <v>1</v>
      </c>
      <c r="E6" s="31" t="s">
        <v>66</v>
      </c>
      <c r="F6" s="26" t="s">
        <v>36</v>
      </c>
      <c r="G6" s="26" t="s">
        <v>36</v>
      </c>
      <c r="H6" s="19"/>
      <c r="I6" s="34"/>
      <c r="J6" s="34"/>
    </row>
    <row r="7" spans="2:10" ht="15.75" customHeight="1">
      <c r="B7" s="29" t="s">
        <v>117</v>
      </c>
      <c r="C7" s="29" t="s">
        <v>118</v>
      </c>
      <c r="D7" s="53">
        <v>0.27</v>
      </c>
      <c r="E7" s="31" t="s">
        <v>66</v>
      </c>
      <c r="F7" s="26" t="s">
        <v>36</v>
      </c>
      <c r="G7" s="26" t="s">
        <v>36</v>
      </c>
      <c r="H7" s="19"/>
      <c r="I7" s="34"/>
      <c r="J7" s="34"/>
    </row>
    <row r="8" spans="2:10" ht="15.75" customHeight="1">
      <c r="B8" s="52" t="s">
        <v>134</v>
      </c>
      <c r="C8" s="52" t="s">
        <v>135</v>
      </c>
      <c r="D8" s="53">
        <v>0.14</v>
      </c>
      <c r="E8" s="31" t="s">
        <v>66</v>
      </c>
      <c r="F8" s="26" t="s">
        <v>36</v>
      </c>
      <c r="G8" s="26" t="s">
        <v>36</v>
      </c>
      <c r="H8" s="19"/>
      <c r="I8" s="34"/>
      <c r="J8" s="34"/>
    </row>
    <row r="9" spans="2:9" ht="15.75" customHeight="1">
      <c r="B9" s="119" t="s">
        <v>58</v>
      </c>
      <c r="C9" s="119"/>
      <c r="D9" s="119"/>
      <c r="E9" s="119"/>
      <c r="F9" s="119"/>
      <c r="G9" s="119"/>
      <c r="H9" s="19"/>
      <c r="I9" s="19"/>
    </row>
    <row r="10" spans="2:9" ht="15.75" customHeight="1">
      <c r="B10" s="29" t="s">
        <v>164</v>
      </c>
      <c r="C10" s="29" t="s">
        <v>165</v>
      </c>
      <c r="D10" s="30">
        <v>0.33</v>
      </c>
      <c r="E10" s="31" t="s">
        <v>66</v>
      </c>
      <c r="F10" s="26" t="s">
        <v>36</v>
      </c>
      <c r="G10" s="26" t="s">
        <v>36</v>
      </c>
      <c r="H10" s="19"/>
      <c r="I10" s="19"/>
    </row>
    <row r="11" spans="2:9" ht="15.75" customHeight="1">
      <c r="B11" s="29" t="s">
        <v>75</v>
      </c>
      <c r="C11" s="29" t="s">
        <v>76</v>
      </c>
      <c r="D11" s="30">
        <v>0.58</v>
      </c>
      <c r="E11" s="31" t="s">
        <v>66</v>
      </c>
      <c r="F11" s="26" t="s">
        <v>36</v>
      </c>
      <c r="G11" s="26" t="s">
        <v>36</v>
      </c>
      <c r="H11" s="19"/>
      <c r="I11" s="19"/>
    </row>
    <row r="12" spans="2:9" ht="15.75" customHeight="1">
      <c r="B12" s="29" t="s">
        <v>229</v>
      </c>
      <c r="C12" s="29" t="s">
        <v>230</v>
      </c>
      <c r="D12" s="30">
        <v>0.94</v>
      </c>
      <c r="E12" s="31" t="s">
        <v>66</v>
      </c>
      <c r="F12" s="26" t="s">
        <v>36</v>
      </c>
      <c r="G12" s="26" t="s">
        <v>36</v>
      </c>
      <c r="H12" s="19"/>
      <c r="I12" s="19"/>
    </row>
    <row r="13" spans="2:7" ht="15.75" customHeight="1">
      <c r="B13" s="119" t="s">
        <v>37</v>
      </c>
      <c r="C13" s="119"/>
      <c r="D13" s="119"/>
      <c r="E13" s="119"/>
      <c r="F13" s="119"/>
      <c r="G13" s="119"/>
    </row>
    <row r="14" spans="2:7" ht="15.75" customHeight="1">
      <c r="B14" s="29" t="s">
        <v>217</v>
      </c>
      <c r="C14" s="29" t="s">
        <v>218</v>
      </c>
      <c r="D14" s="30">
        <v>0.89</v>
      </c>
      <c r="E14" s="31" t="s">
        <v>66</v>
      </c>
      <c r="F14" s="26" t="s">
        <v>36</v>
      </c>
      <c r="G14" s="26" t="s">
        <v>36</v>
      </c>
    </row>
    <row r="15" spans="2:7" ht="15.75" customHeight="1">
      <c r="B15" s="29" t="s">
        <v>147</v>
      </c>
      <c r="C15" s="29" t="s">
        <v>148</v>
      </c>
      <c r="D15" s="30">
        <v>0.46</v>
      </c>
      <c r="E15" s="31" t="s">
        <v>66</v>
      </c>
      <c r="F15" s="26" t="s">
        <v>36</v>
      </c>
      <c r="G15" s="26" t="s">
        <v>36</v>
      </c>
    </row>
    <row r="16" spans="2:7" ht="15.75" customHeight="1">
      <c r="B16" s="119" t="s">
        <v>26</v>
      </c>
      <c r="C16" s="119"/>
      <c r="D16" s="119"/>
      <c r="E16" s="119"/>
      <c r="F16" s="119"/>
      <c r="G16" s="119"/>
    </row>
    <row r="17" spans="2:7" ht="15.75" customHeight="1">
      <c r="B17" s="29" t="s">
        <v>141</v>
      </c>
      <c r="C17" s="29" t="s">
        <v>142</v>
      </c>
      <c r="D17" s="30">
        <v>0.72</v>
      </c>
      <c r="E17" s="31" t="s">
        <v>66</v>
      </c>
      <c r="F17" s="26" t="s">
        <v>36</v>
      </c>
      <c r="G17" s="26" t="s">
        <v>36</v>
      </c>
    </row>
    <row r="18" spans="2:7" ht="15.75" customHeight="1">
      <c r="B18" s="29" t="s">
        <v>239</v>
      </c>
      <c r="C18" s="29" t="s">
        <v>240</v>
      </c>
      <c r="D18" s="30">
        <v>0.38</v>
      </c>
      <c r="E18" s="31" t="s">
        <v>66</v>
      </c>
      <c r="F18" s="26" t="s">
        <v>36</v>
      </c>
      <c r="G18" s="26" t="s">
        <v>36</v>
      </c>
    </row>
    <row r="19" spans="2:7" ht="15.75" customHeight="1">
      <c r="B19" s="116" t="s">
        <v>30</v>
      </c>
      <c r="C19" s="117"/>
      <c r="D19" s="117"/>
      <c r="E19" s="117"/>
      <c r="F19" s="117"/>
      <c r="G19" s="118"/>
    </row>
    <row r="20" spans="2:7" ht="15.75" customHeight="1">
      <c r="B20" s="29" t="s">
        <v>77</v>
      </c>
      <c r="C20" s="29" t="s">
        <v>78</v>
      </c>
      <c r="D20" s="30">
        <v>1.3</v>
      </c>
      <c r="E20" s="31" t="s">
        <v>66</v>
      </c>
      <c r="F20" s="26" t="s">
        <v>36</v>
      </c>
      <c r="G20" s="26" t="s">
        <v>36</v>
      </c>
    </row>
    <row r="21" spans="2:7" ht="15.75" customHeight="1">
      <c r="B21" s="29" t="s">
        <v>125</v>
      </c>
      <c r="C21" s="29" t="s">
        <v>126</v>
      </c>
      <c r="D21" s="30">
        <v>0.55</v>
      </c>
      <c r="E21" s="31" t="s">
        <v>66</v>
      </c>
      <c r="F21" s="26" t="s">
        <v>36</v>
      </c>
      <c r="G21" s="26" t="s">
        <v>36</v>
      </c>
    </row>
    <row r="22" spans="2:7" ht="15.75" customHeight="1">
      <c r="B22" s="29" t="s">
        <v>132</v>
      </c>
      <c r="C22" s="29" t="s">
        <v>133</v>
      </c>
      <c r="D22" s="30">
        <v>0.6</v>
      </c>
      <c r="E22" s="31" t="s">
        <v>66</v>
      </c>
      <c r="F22" s="26" t="s">
        <v>36</v>
      </c>
      <c r="G22" s="26" t="s">
        <v>36</v>
      </c>
    </row>
    <row r="23" spans="2:7" ht="15.75" customHeight="1">
      <c r="B23" s="29" t="s">
        <v>115</v>
      </c>
      <c r="C23" s="29" t="s">
        <v>116</v>
      </c>
      <c r="D23" s="53">
        <v>4.49</v>
      </c>
      <c r="E23" s="31" t="s">
        <v>66</v>
      </c>
      <c r="F23" s="26" t="s">
        <v>36</v>
      </c>
      <c r="G23" s="26" t="s">
        <v>36</v>
      </c>
    </row>
    <row r="24" spans="2:7" ht="15.75" customHeight="1">
      <c r="B24" s="29" t="s">
        <v>89</v>
      </c>
      <c r="C24" s="29" t="s">
        <v>90</v>
      </c>
      <c r="D24" s="53">
        <v>2.26</v>
      </c>
      <c r="E24" s="31" t="s">
        <v>66</v>
      </c>
      <c r="F24" s="26" t="s">
        <v>36</v>
      </c>
      <c r="G24" s="26" t="s">
        <v>36</v>
      </c>
    </row>
    <row r="25" spans="2:7" ht="15.75" customHeight="1">
      <c r="B25" s="29" t="s">
        <v>175</v>
      </c>
      <c r="C25" s="29" t="s">
        <v>176</v>
      </c>
      <c r="D25" s="53">
        <v>1.35</v>
      </c>
      <c r="E25" s="31" t="s">
        <v>66</v>
      </c>
      <c r="F25" s="26" t="s">
        <v>36</v>
      </c>
      <c r="G25" s="26" t="s">
        <v>36</v>
      </c>
    </row>
    <row r="26" spans="2:7" ht="15.75" customHeight="1">
      <c r="B26" s="116" t="s">
        <v>31</v>
      </c>
      <c r="C26" s="117"/>
      <c r="D26" s="117"/>
      <c r="E26" s="117"/>
      <c r="F26" s="117"/>
      <c r="G26" s="118"/>
    </row>
    <row r="27" spans="2:7" ht="15.75" customHeight="1">
      <c r="B27" s="29" t="s">
        <v>214</v>
      </c>
      <c r="C27" s="29" t="s">
        <v>213</v>
      </c>
      <c r="D27" s="53">
        <v>2.98</v>
      </c>
      <c r="E27" s="31" t="s">
        <v>66</v>
      </c>
      <c r="F27" s="26" t="s">
        <v>36</v>
      </c>
      <c r="G27" s="26" t="s">
        <v>36</v>
      </c>
    </row>
    <row r="28" spans="2:7" ht="15.75" customHeight="1">
      <c r="B28" s="29" t="s">
        <v>127</v>
      </c>
      <c r="C28" s="29" t="s">
        <v>128</v>
      </c>
      <c r="D28" s="53">
        <v>1.6</v>
      </c>
      <c r="E28" s="31" t="s">
        <v>66</v>
      </c>
      <c r="F28" s="26" t="s">
        <v>36</v>
      </c>
      <c r="G28" s="26" t="s">
        <v>36</v>
      </c>
    </row>
    <row r="29" spans="2:7" ht="15.75" customHeight="1">
      <c r="B29" s="116" t="s">
        <v>46</v>
      </c>
      <c r="C29" s="117"/>
      <c r="D29" s="117"/>
      <c r="E29" s="117"/>
      <c r="F29" s="117"/>
      <c r="G29" s="118"/>
    </row>
    <row r="30" spans="2:7" ht="15.75" customHeight="1">
      <c r="B30" s="29" t="s">
        <v>67</v>
      </c>
      <c r="C30" s="29" t="s">
        <v>68</v>
      </c>
      <c r="D30" s="30">
        <v>6.66</v>
      </c>
      <c r="E30" s="31" t="s">
        <v>66</v>
      </c>
      <c r="F30" s="26" t="s">
        <v>36</v>
      </c>
      <c r="G30" s="26" t="s">
        <v>36</v>
      </c>
    </row>
    <row r="31" spans="2:7" ht="15.75" customHeight="1">
      <c r="B31" s="29" t="s">
        <v>81</v>
      </c>
      <c r="C31" s="29" t="s">
        <v>82</v>
      </c>
      <c r="D31" s="53">
        <v>7.3</v>
      </c>
      <c r="E31" s="31" t="s">
        <v>66</v>
      </c>
      <c r="F31" s="26" t="s">
        <v>36</v>
      </c>
      <c r="G31" s="26" t="s">
        <v>36</v>
      </c>
    </row>
    <row r="32" spans="2:7" ht="15.75" customHeight="1">
      <c r="B32" s="29" t="s">
        <v>94</v>
      </c>
      <c r="C32" s="29" t="s">
        <v>95</v>
      </c>
      <c r="D32" s="53">
        <v>1.4</v>
      </c>
      <c r="E32" s="31" t="s">
        <v>66</v>
      </c>
      <c r="F32" s="26" t="s">
        <v>36</v>
      </c>
      <c r="G32" s="26" t="s">
        <v>36</v>
      </c>
    </row>
    <row r="33" spans="2:7" ht="15.75" customHeight="1">
      <c r="B33" s="29" t="s">
        <v>185</v>
      </c>
      <c r="C33" s="29" t="s">
        <v>151</v>
      </c>
      <c r="D33" s="53">
        <v>0.64</v>
      </c>
      <c r="E33" s="31" t="s">
        <v>66</v>
      </c>
      <c r="F33" s="26" t="s">
        <v>36</v>
      </c>
      <c r="G33" s="26" t="s">
        <v>36</v>
      </c>
    </row>
    <row r="34" spans="2:7" ht="18.75" customHeight="1">
      <c r="B34" s="124" t="s">
        <v>271</v>
      </c>
      <c r="C34" s="124"/>
      <c r="D34" s="124"/>
      <c r="E34" s="124"/>
      <c r="F34" s="124"/>
      <c r="G34" s="124"/>
    </row>
    <row r="35" spans="2:7" ht="15.75" customHeight="1">
      <c r="B35" s="24" t="s">
        <v>12</v>
      </c>
      <c r="C35" s="25" t="s">
        <v>13</v>
      </c>
      <c r="D35" s="25" t="s">
        <v>32</v>
      </c>
      <c r="E35" s="24" t="s">
        <v>33</v>
      </c>
      <c r="F35" s="25" t="s">
        <v>34</v>
      </c>
      <c r="G35" s="25" t="s">
        <v>35</v>
      </c>
    </row>
    <row r="36" spans="2:7" ht="15.75" customHeight="1">
      <c r="B36" s="116" t="s">
        <v>24</v>
      </c>
      <c r="C36" s="117"/>
      <c r="D36" s="117"/>
      <c r="E36" s="117"/>
      <c r="F36" s="117"/>
      <c r="G36" s="118"/>
    </row>
    <row r="37" spans="2:7" ht="15.75" customHeight="1">
      <c r="B37" s="29" t="s">
        <v>197</v>
      </c>
      <c r="C37" s="29" t="s">
        <v>198</v>
      </c>
      <c r="D37" s="30">
        <v>0.7</v>
      </c>
      <c r="E37" s="31" t="s">
        <v>66</v>
      </c>
      <c r="F37" s="26" t="s">
        <v>36</v>
      </c>
      <c r="G37" s="26" t="s">
        <v>36</v>
      </c>
    </row>
    <row r="38" spans="2:7" ht="15.75" customHeight="1">
      <c r="B38" s="120" t="s">
        <v>58</v>
      </c>
      <c r="C38" s="121"/>
      <c r="D38" s="121"/>
      <c r="E38" s="121"/>
      <c r="F38" s="121"/>
      <c r="G38" s="122"/>
    </row>
    <row r="39" spans="2:7" ht="15.75" customHeight="1">
      <c r="B39" s="29" t="s">
        <v>42</v>
      </c>
      <c r="C39" s="29" t="s">
        <v>41</v>
      </c>
      <c r="D39" s="30">
        <v>0.64</v>
      </c>
      <c r="E39" s="31" t="s">
        <v>66</v>
      </c>
      <c r="F39" s="26" t="s">
        <v>36</v>
      </c>
      <c r="G39" s="26" t="s">
        <v>36</v>
      </c>
    </row>
    <row r="40" spans="2:7" ht="15.75" customHeight="1">
      <c r="B40" s="119" t="s">
        <v>37</v>
      </c>
      <c r="C40" s="119"/>
      <c r="D40" s="119"/>
      <c r="E40" s="119"/>
      <c r="F40" s="119"/>
      <c r="G40" s="119"/>
    </row>
    <row r="41" spans="2:7" ht="15.75" customHeight="1">
      <c r="B41" s="29" t="s">
        <v>138</v>
      </c>
      <c r="C41" s="29" t="s">
        <v>129</v>
      </c>
      <c r="D41" s="30">
        <v>1</v>
      </c>
      <c r="E41" s="31" t="s">
        <v>66</v>
      </c>
      <c r="F41" s="26" t="s">
        <v>36</v>
      </c>
      <c r="G41" s="26" t="s">
        <v>36</v>
      </c>
    </row>
    <row r="42" spans="2:7" ht="15.75" customHeight="1">
      <c r="B42" s="29" t="s">
        <v>61</v>
      </c>
      <c r="C42" s="29" t="s">
        <v>62</v>
      </c>
      <c r="D42" s="30">
        <v>1.4</v>
      </c>
      <c r="E42" s="31" t="s">
        <v>66</v>
      </c>
      <c r="F42" s="26" t="s">
        <v>36</v>
      </c>
      <c r="G42" s="26" t="s">
        <v>36</v>
      </c>
    </row>
    <row r="43" spans="2:7" ht="15.75" customHeight="1">
      <c r="B43" s="29" t="s">
        <v>180</v>
      </c>
      <c r="C43" s="29" t="s">
        <v>181</v>
      </c>
      <c r="D43" s="30">
        <v>0.19</v>
      </c>
      <c r="E43" s="31" t="s">
        <v>66</v>
      </c>
      <c r="F43" s="26" t="s">
        <v>36</v>
      </c>
      <c r="G43" s="26" t="s">
        <v>36</v>
      </c>
    </row>
    <row r="44" spans="2:7" ht="15.75" customHeight="1">
      <c r="B44" s="29" t="s">
        <v>160</v>
      </c>
      <c r="C44" s="29" t="s">
        <v>161</v>
      </c>
      <c r="D44" s="30">
        <v>0.72</v>
      </c>
      <c r="E44" s="31" t="s">
        <v>66</v>
      </c>
      <c r="F44" s="26" t="s">
        <v>36</v>
      </c>
      <c r="G44" s="26" t="s">
        <v>36</v>
      </c>
    </row>
    <row r="45" spans="2:7" ht="15.75" customHeight="1">
      <c r="B45" s="119" t="s">
        <v>47</v>
      </c>
      <c r="C45" s="119"/>
      <c r="D45" s="119"/>
      <c r="E45" s="119"/>
      <c r="F45" s="119"/>
      <c r="G45" s="119"/>
    </row>
    <row r="46" spans="2:7" ht="15.75" customHeight="1">
      <c r="B46" s="29" t="s">
        <v>55</v>
      </c>
      <c r="C46" s="29" t="s">
        <v>56</v>
      </c>
      <c r="D46" s="30" t="s">
        <v>50</v>
      </c>
      <c r="E46" s="31" t="s">
        <v>66</v>
      </c>
      <c r="F46" s="26" t="s">
        <v>36</v>
      </c>
      <c r="G46" s="26" t="s">
        <v>36</v>
      </c>
    </row>
    <row r="47" spans="2:7" ht="15.75" customHeight="1">
      <c r="B47" s="29" t="s">
        <v>119</v>
      </c>
      <c r="C47" s="29" t="s">
        <v>120</v>
      </c>
      <c r="D47" s="30" t="s">
        <v>50</v>
      </c>
      <c r="E47" s="31" t="s">
        <v>66</v>
      </c>
      <c r="F47" s="26" t="s">
        <v>36</v>
      </c>
      <c r="G47" s="26" t="s">
        <v>36</v>
      </c>
    </row>
    <row r="48" spans="2:7" ht="15.75" customHeight="1">
      <c r="B48" s="29" t="s">
        <v>123</v>
      </c>
      <c r="C48" s="29" t="s">
        <v>124</v>
      </c>
      <c r="D48" s="30" t="s">
        <v>50</v>
      </c>
      <c r="E48" s="31" t="s">
        <v>66</v>
      </c>
      <c r="F48" s="26" t="s">
        <v>36</v>
      </c>
      <c r="G48" s="26" t="s">
        <v>36</v>
      </c>
    </row>
    <row r="49" spans="2:7" ht="15.75" customHeight="1">
      <c r="B49" s="29" t="s">
        <v>106</v>
      </c>
      <c r="C49" s="29" t="s">
        <v>107</v>
      </c>
      <c r="D49" s="30">
        <v>1</v>
      </c>
      <c r="E49" s="31" t="s">
        <v>66</v>
      </c>
      <c r="F49" s="26" t="s">
        <v>36</v>
      </c>
      <c r="G49" s="26" t="s">
        <v>36</v>
      </c>
    </row>
    <row r="50" spans="2:7" ht="15.75" customHeight="1">
      <c r="B50" s="29" t="s">
        <v>152</v>
      </c>
      <c r="C50" s="29" t="s">
        <v>153</v>
      </c>
      <c r="D50" s="30" t="s">
        <v>50</v>
      </c>
      <c r="E50" s="31" t="s">
        <v>66</v>
      </c>
      <c r="F50" s="26" t="s">
        <v>36</v>
      </c>
      <c r="G50" s="26" t="s">
        <v>36</v>
      </c>
    </row>
    <row r="51" spans="2:7" ht="15.75" customHeight="1">
      <c r="B51" s="29" t="s">
        <v>171</v>
      </c>
      <c r="C51" s="29" t="s">
        <v>173</v>
      </c>
      <c r="D51" s="30" t="s">
        <v>50</v>
      </c>
      <c r="E51" s="31" t="s">
        <v>66</v>
      </c>
      <c r="F51" s="26" t="s">
        <v>36</v>
      </c>
      <c r="G51" s="26" t="s">
        <v>36</v>
      </c>
    </row>
    <row r="52" spans="2:7" ht="15.75" customHeight="1">
      <c r="B52" s="29" t="s">
        <v>172</v>
      </c>
      <c r="C52" s="29" t="s">
        <v>174</v>
      </c>
      <c r="D52" s="30" t="s">
        <v>50</v>
      </c>
      <c r="E52" s="31" t="s">
        <v>66</v>
      </c>
      <c r="F52" s="26" t="s">
        <v>36</v>
      </c>
      <c r="G52" s="26" t="s">
        <v>36</v>
      </c>
    </row>
    <row r="53" spans="2:7" ht="15.75" customHeight="1">
      <c r="B53" s="29" t="s">
        <v>48</v>
      </c>
      <c r="C53" s="29" t="s">
        <v>49</v>
      </c>
      <c r="D53" s="30">
        <v>2.55</v>
      </c>
      <c r="E53" s="31" t="s">
        <v>66</v>
      </c>
      <c r="F53" s="26" t="s">
        <v>36</v>
      </c>
      <c r="G53" s="26" t="s">
        <v>36</v>
      </c>
    </row>
    <row r="54" spans="2:7" ht="15.75" customHeight="1">
      <c r="B54" s="29" t="s">
        <v>156</v>
      </c>
      <c r="C54" s="29" t="s">
        <v>157</v>
      </c>
      <c r="D54" s="30">
        <v>1</v>
      </c>
      <c r="E54" s="31" t="s">
        <v>66</v>
      </c>
      <c r="F54" s="26" t="s">
        <v>36</v>
      </c>
      <c r="G54" s="26" t="s">
        <v>36</v>
      </c>
    </row>
    <row r="55" spans="2:7" ht="15.75" customHeight="1">
      <c r="B55" s="119" t="s">
        <v>26</v>
      </c>
      <c r="C55" s="119"/>
      <c r="D55" s="119"/>
      <c r="E55" s="119"/>
      <c r="F55" s="119"/>
      <c r="G55" s="119"/>
    </row>
    <row r="56" spans="2:7" ht="15.75" customHeight="1">
      <c r="B56" s="29" t="s">
        <v>111</v>
      </c>
      <c r="C56" s="29" t="s">
        <v>112</v>
      </c>
      <c r="D56" s="30">
        <v>0.45</v>
      </c>
      <c r="E56" s="31" t="s">
        <v>66</v>
      </c>
      <c r="F56" s="26" t="s">
        <v>36</v>
      </c>
      <c r="G56" s="26" t="s">
        <v>36</v>
      </c>
    </row>
    <row r="57" spans="2:7" ht="15.75" customHeight="1">
      <c r="B57" s="119" t="s">
        <v>30</v>
      </c>
      <c r="C57" s="119"/>
      <c r="D57" s="119"/>
      <c r="E57" s="119"/>
      <c r="F57" s="119"/>
      <c r="G57" s="119"/>
    </row>
    <row r="58" spans="2:7" ht="15.75" customHeight="1">
      <c r="B58" s="29" t="s">
        <v>54</v>
      </c>
      <c r="C58" s="29" t="s">
        <v>53</v>
      </c>
      <c r="D58" s="30">
        <v>70</v>
      </c>
      <c r="E58" s="31" t="s">
        <v>66</v>
      </c>
      <c r="F58" s="26" t="s">
        <v>36</v>
      </c>
      <c r="G58" s="26" t="s">
        <v>36</v>
      </c>
    </row>
    <row r="59" spans="2:7" ht="13.5" customHeight="1">
      <c r="B59" s="119" t="s">
        <v>31</v>
      </c>
      <c r="C59" s="119"/>
      <c r="D59" s="119"/>
      <c r="E59" s="119"/>
      <c r="F59" s="119"/>
      <c r="G59" s="119"/>
    </row>
    <row r="60" spans="2:7" ht="15.75" customHeight="1">
      <c r="B60" s="29" t="s">
        <v>193</v>
      </c>
      <c r="C60" s="29" t="s">
        <v>194</v>
      </c>
      <c r="D60" s="53">
        <v>4.5</v>
      </c>
      <c r="E60" s="31" t="s">
        <v>66</v>
      </c>
      <c r="F60" s="26" t="s">
        <v>36</v>
      </c>
      <c r="G60" s="26" t="s">
        <v>36</v>
      </c>
    </row>
  </sheetData>
  <sheetProtection/>
  <mergeCells count="16">
    <mergeCell ref="B59:G59"/>
    <mergeCell ref="B1:G1"/>
    <mergeCell ref="B3:G3"/>
    <mergeCell ref="B34:G34"/>
    <mergeCell ref="B19:G19"/>
    <mergeCell ref="B13:G13"/>
    <mergeCell ref="B9:G9"/>
    <mergeCell ref="B16:G16"/>
    <mergeCell ref="B26:G26"/>
    <mergeCell ref="B29:G29"/>
    <mergeCell ref="B36:G36"/>
    <mergeCell ref="B45:G45"/>
    <mergeCell ref="B38:G38"/>
    <mergeCell ref="B40:G40"/>
    <mergeCell ref="B57:G57"/>
    <mergeCell ref="B55:G55"/>
  </mergeCells>
  <printOptions/>
  <pageMargins left="0" right="0" top="0" bottom="0" header="0.31496062992126" footer="0.31496062992126"/>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3">
      <selection activeCell="A16" sqref="A16"/>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5.7109375" style="7" customWidth="1"/>
    <col min="7" max="16384" width="9.00390625" style="7" customWidth="1"/>
  </cols>
  <sheetData>
    <row r="1" spans="1:6" ht="27" customHeight="1">
      <c r="A1" s="126" t="s">
        <v>272</v>
      </c>
      <c r="B1" s="126"/>
      <c r="C1" s="126"/>
      <c r="D1" s="126"/>
      <c r="E1" s="126"/>
      <c r="F1" s="126"/>
    </row>
    <row r="2" spans="1:6" ht="82.5" customHeight="1">
      <c r="A2" s="28" t="s">
        <v>38</v>
      </c>
      <c r="B2" s="125" t="s">
        <v>219</v>
      </c>
      <c r="C2" s="125"/>
      <c r="D2" s="125"/>
      <c r="E2" s="125"/>
      <c r="F2" s="125"/>
    </row>
    <row r="3" spans="1:6" ht="84.75" customHeight="1">
      <c r="A3" s="28" t="s">
        <v>200</v>
      </c>
      <c r="B3" s="125" t="s">
        <v>220</v>
      </c>
      <c r="C3" s="125"/>
      <c r="D3" s="125"/>
      <c r="E3" s="125"/>
      <c r="F3" s="125"/>
    </row>
    <row r="4" spans="1:6" ht="69.75" customHeight="1">
      <c r="A4" s="28" t="s">
        <v>87</v>
      </c>
      <c r="B4" s="125" t="s">
        <v>221</v>
      </c>
      <c r="C4" s="125"/>
      <c r="D4" s="125"/>
      <c r="E4" s="125"/>
      <c r="F4" s="125"/>
    </row>
    <row r="5" spans="1:6" ht="62.25" customHeight="1">
      <c r="A5" s="28" t="s">
        <v>86</v>
      </c>
      <c r="B5" s="125" t="s">
        <v>222</v>
      </c>
      <c r="C5" s="125"/>
      <c r="D5" s="125"/>
      <c r="E5" s="125"/>
      <c r="F5" s="125"/>
    </row>
    <row r="6" spans="1:6" ht="55.5" customHeight="1">
      <c r="A6" s="28" t="s">
        <v>88</v>
      </c>
      <c r="B6" s="125" t="s">
        <v>223</v>
      </c>
      <c r="C6" s="125"/>
      <c r="D6" s="125"/>
      <c r="E6" s="125"/>
      <c r="F6" s="125"/>
    </row>
    <row r="7" spans="1:6" ht="40.5" customHeight="1">
      <c r="A7" s="28" t="s">
        <v>85</v>
      </c>
      <c r="B7" s="125" t="s">
        <v>224</v>
      </c>
      <c r="C7" s="125"/>
      <c r="D7" s="125"/>
      <c r="E7" s="125"/>
      <c r="F7" s="125"/>
    </row>
    <row r="8" spans="1:6" ht="36.75" customHeight="1">
      <c r="A8" s="28" t="s">
        <v>83</v>
      </c>
      <c r="B8" s="125" t="s">
        <v>225</v>
      </c>
      <c r="C8" s="125"/>
      <c r="D8" s="125"/>
      <c r="E8" s="125"/>
      <c r="F8" s="125"/>
    </row>
    <row r="9" spans="1:6" ht="39.75" customHeight="1">
      <c r="A9" s="28" t="s">
        <v>84</v>
      </c>
      <c r="B9" s="125" t="s">
        <v>226</v>
      </c>
      <c r="C9" s="125"/>
      <c r="D9" s="125"/>
      <c r="E9" s="125"/>
      <c r="F9" s="125"/>
    </row>
    <row r="10" spans="1:6" ht="50.25" customHeight="1">
      <c r="A10" s="57" t="s">
        <v>201</v>
      </c>
      <c r="B10" s="125" t="s">
        <v>274</v>
      </c>
      <c r="C10" s="125"/>
      <c r="D10" s="125"/>
      <c r="E10" s="125"/>
      <c r="F10" s="125"/>
    </row>
    <row r="11" spans="1:6" ht="36.75" customHeight="1">
      <c r="A11" s="28" t="s">
        <v>108</v>
      </c>
      <c r="B11" s="125" t="s">
        <v>227</v>
      </c>
      <c r="C11" s="125"/>
      <c r="D11" s="125"/>
      <c r="E11" s="125"/>
      <c r="F11" s="125"/>
    </row>
    <row r="12" spans="1:6" ht="68.25" customHeight="1">
      <c r="A12" s="28" t="s">
        <v>206</v>
      </c>
      <c r="B12" s="125" t="s">
        <v>228</v>
      </c>
      <c r="C12" s="125"/>
      <c r="D12" s="125"/>
      <c r="E12" s="125"/>
      <c r="F12" s="125"/>
    </row>
    <row r="13" spans="1:6" ht="93" customHeight="1">
      <c r="A13" s="28" t="s">
        <v>179</v>
      </c>
      <c r="B13" s="125" t="s">
        <v>231</v>
      </c>
      <c r="C13" s="125"/>
      <c r="D13" s="125"/>
      <c r="E13" s="125"/>
      <c r="F13" s="125"/>
    </row>
    <row r="14" spans="1:6" ht="87" customHeight="1">
      <c r="A14" s="28" t="s">
        <v>216</v>
      </c>
      <c r="B14" s="125" t="s">
        <v>232</v>
      </c>
      <c r="C14" s="125"/>
      <c r="D14" s="125"/>
      <c r="E14" s="125"/>
      <c r="F14" s="125"/>
    </row>
    <row r="15" spans="1:6" ht="87.75" customHeight="1">
      <c r="A15" s="28" t="s">
        <v>215</v>
      </c>
      <c r="B15" s="125" t="s">
        <v>233</v>
      </c>
      <c r="C15" s="125"/>
      <c r="D15" s="125"/>
      <c r="E15" s="125"/>
      <c r="F15" s="125"/>
    </row>
    <row r="16" ht="87.75" customHeight="1"/>
  </sheetData>
  <sheetProtection/>
  <mergeCells count="15">
    <mergeCell ref="A1:F1"/>
    <mergeCell ref="B6:F6"/>
    <mergeCell ref="B3:F3"/>
    <mergeCell ref="B5:F5"/>
    <mergeCell ref="B4:F4"/>
    <mergeCell ref="B2:F2"/>
    <mergeCell ref="B13:F13"/>
    <mergeCell ref="B14:F14"/>
    <mergeCell ref="B15:F15"/>
    <mergeCell ref="B12:F12"/>
    <mergeCell ref="B9:F9"/>
    <mergeCell ref="B7:F7"/>
    <mergeCell ref="B8:F8"/>
    <mergeCell ref="B11:F11"/>
    <mergeCell ref="B10:F10"/>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J18"/>
  <sheetViews>
    <sheetView rightToLeft="1" zoomScalePageLayoutView="0" workbookViewId="0" topLeftCell="B19">
      <selection activeCell="D3" sqref="D3"/>
    </sheetView>
  </sheetViews>
  <sheetFormatPr defaultColWidth="9.140625" defaultRowHeight="15"/>
  <cols>
    <col min="1" max="1" width="2.7109375" style="8" hidden="1" customWidth="1"/>
    <col min="2" max="2" width="0.9921875" style="8" customWidth="1"/>
    <col min="3" max="3" width="15.421875" style="8" customWidth="1"/>
    <col min="4" max="4" width="92.7109375" style="8" customWidth="1"/>
    <col min="5" max="5" width="2.28125" style="8" customWidth="1"/>
    <col min="6" max="6" width="2.8515625" style="8" customWidth="1"/>
    <col min="7" max="16384" width="9.00390625" style="8" customWidth="1"/>
  </cols>
  <sheetData>
    <row r="1" spans="3:4" s="12" customFormat="1" ht="39.75" customHeight="1">
      <c r="C1" s="129" t="s">
        <v>273</v>
      </c>
      <c r="D1" s="129"/>
    </row>
    <row r="2" spans="3:4" s="22" customFormat="1" ht="33" customHeight="1">
      <c r="C2" s="127" t="s">
        <v>51</v>
      </c>
      <c r="D2" s="128"/>
    </row>
    <row r="3" spans="3:4" s="22" customFormat="1" ht="64.5" customHeight="1">
      <c r="C3" s="28" t="s">
        <v>278</v>
      </c>
      <c r="D3" s="60" t="s">
        <v>301</v>
      </c>
    </row>
    <row r="4" spans="3:4" s="22" customFormat="1" ht="55.5" customHeight="1">
      <c r="C4" s="28" t="s">
        <v>235</v>
      </c>
      <c r="D4" s="60" t="s">
        <v>300</v>
      </c>
    </row>
    <row r="5" spans="3:4" s="22" customFormat="1" ht="101.25" customHeight="1">
      <c r="C5" s="28" t="s">
        <v>261</v>
      </c>
      <c r="D5" s="21" t="s">
        <v>277</v>
      </c>
    </row>
    <row r="6" spans="3:4" s="22" customFormat="1" ht="53.25" customHeight="1">
      <c r="C6" s="28" t="s">
        <v>252</v>
      </c>
      <c r="D6" s="21" t="s">
        <v>257</v>
      </c>
    </row>
    <row r="7" spans="3:4" s="22" customFormat="1" ht="44.25" customHeight="1">
      <c r="C7" s="28" t="s">
        <v>254</v>
      </c>
      <c r="D7" s="21" t="s">
        <v>253</v>
      </c>
    </row>
    <row r="8" spans="3:10" s="16" customFormat="1" ht="45.75" customHeight="1">
      <c r="C8" s="28" t="s">
        <v>255</v>
      </c>
      <c r="D8" s="21" t="s">
        <v>210</v>
      </c>
      <c r="E8" s="12"/>
      <c r="F8" s="12"/>
      <c r="G8" s="12"/>
      <c r="H8" s="12"/>
      <c r="I8" s="12"/>
      <c r="J8" s="12"/>
    </row>
    <row r="9" spans="3:10" s="16" customFormat="1" ht="55.5" customHeight="1">
      <c r="C9" s="28" t="s">
        <v>199</v>
      </c>
      <c r="D9" s="21" t="s">
        <v>256</v>
      </c>
      <c r="E9" s="22"/>
      <c r="F9" s="12"/>
      <c r="G9" s="12"/>
      <c r="H9" s="12"/>
      <c r="I9" s="12"/>
      <c r="J9" s="12"/>
    </row>
    <row r="10" spans="3:10" s="16" customFormat="1" ht="53.25" customHeight="1">
      <c r="C10" s="28" t="s">
        <v>211</v>
      </c>
      <c r="D10" s="21" t="s">
        <v>209</v>
      </c>
      <c r="F10" s="12"/>
      <c r="G10" s="12"/>
      <c r="H10" s="12"/>
      <c r="I10" s="12"/>
      <c r="J10" s="12"/>
    </row>
    <row r="11" spans="3:6" s="23" customFormat="1" ht="36" customHeight="1">
      <c r="C11" s="127" t="s">
        <v>207</v>
      </c>
      <c r="D11" s="128"/>
      <c r="F11" s="16"/>
    </row>
    <row r="12" spans="3:6" s="23" customFormat="1" ht="54" customHeight="1">
      <c r="C12" s="28" t="s">
        <v>235</v>
      </c>
      <c r="D12" s="60" t="s">
        <v>300</v>
      </c>
      <c r="F12" s="16"/>
    </row>
    <row r="13" spans="3:7" s="16" customFormat="1" ht="48" customHeight="1">
      <c r="C13" s="28" t="s">
        <v>246</v>
      </c>
      <c r="D13" s="21" t="s">
        <v>276</v>
      </c>
      <c r="F13" s="14"/>
      <c r="G13" s="14"/>
    </row>
    <row r="14" spans="3:4" s="14" customFormat="1" ht="33.75" customHeight="1">
      <c r="C14" s="127" t="s">
        <v>208</v>
      </c>
      <c r="D14" s="128"/>
    </row>
    <row r="15" spans="3:4" s="15" customFormat="1" ht="46.5" customHeight="1">
      <c r="C15" s="13" t="s">
        <v>100</v>
      </c>
      <c r="D15" s="21" t="s">
        <v>182</v>
      </c>
    </row>
    <row r="16" spans="3:4" s="15" customFormat="1" ht="48" customHeight="1">
      <c r="C16" s="13" t="s">
        <v>43</v>
      </c>
      <c r="D16" s="21" t="s">
        <v>212</v>
      </c>
    </row>
    <row r="17" spans="3:4" s="15" customFormat="1" ht="37.5" customHeight="1">
      <c r="C17" s="13" t="s">
        <v>202</v>
      </c>
      <c r="D17" s="21" t="s">
        <v>238</v>
      </c>
    </row>
    <row r="18" spans="3:4" ht="69.75" customHeight="1">
      <c r="C18" s="13" t="s">
        <v>203</v>
      </c>
      <c r="D18" s="60" t="s">
        <v>279</v>
      </c>
    </row>
  </sheetData>
  <sheetProtection/>
  <mergeCells count="4">
    <mergeCell ref="C14:D14"/>
    <mergeCell ref="C1:D1"/>
    <mergeCell ref="C2:D2"/>
    <mergeCell ref="C11:D11"/>
  </mergeCells>
  <printOptions/>
  <pageMargins left="0" right="0" top="0" bottom="0" header="0" footer="0"/>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2011-09-25T10:40:57Z</cp:lastPrinted>
  <dcterms:created xsi:type="dcterms:W3CDTF">2012-01-03T06:41:25Z</dcterms:created>
  <dcterms:modified xsi:type="dcterms:W3CDTF">2016-06-02T11:18:32Z</dcterms:modified>
  <cp:category/>
  <cp:version/>
  <cp:contentType/>
  <cp:contentStatus/>
</cp:coreProperties>
</file>